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defaultThemeVersion="166925"/>
  <mc:AlternateContent xmlns:mc="http://schemas.openxmlformats.org/markup-compatibility/2006">
    <mc:Choice Requires="x15">
      <x15ac:absPath xmlns:x15ac="http://schemas.microsoft.com/office/spreadsheetml/2010/11/ac" url="https://d.docs.live.net/8b56f0bd780e16a4/D-FST/Vorlage-Zahlenwerk/"/>
    </mc:Choice>
  </mc:AlternateContent>
  <xr:revisionPtr revIDLastSave="742" documentId="8_{26187930-B372-4338-9AEA-CCFDBD3FF6F1}" xr6:coauthVersionLast="47" xr6:coauthVersionMax="47" xr10:uidLastSave="{FBF1DDAC-1A9D-4B49-8234-9991B842AE0D}"/>
  <bookViews>
    <workbookView xWindow="-120" yWindow="-120" windowWidth="29040" windowHeight="15720" xr2:uid="{00000000-000D-0000-FFFF-FFFF00000000}"/>
  </bookViews>
  <sheets>
    <sheet name="HAFTUNGSAUSSCHLUSS " sheetId="13" r:id="rId1"/>
    <sheet name="Einstellungen" sheetId="14" r:id="rId2"/>
    <sheet name="Abschreibungen" sheetId="17" r:id="rId3"/>
    <sheet name="Privater Finanzbedarf" sheetId="1" r:id="rId4"/>
    <sheet name="Kapitalbedarf" sheetId="2" r:id="rId5"/>
    <sheet name="Finanzierung" sheetId="3" r:id="rId6"/>
    <sheet name="Rentabilität - Rumpfjahr" sheetId="4" r:id="rId7"/>
    <sheet name="Rentabilität - 1. Jahr" sheetId="5" r:id="rId8"/>
    <sheet name="Rentabilität - Jahr 2" sheetId="6" r:id="rId9"/>
    <sheet name="Rentabilität - Übersicht" sheetId="8" r:id="rId10"/>
    <sheet name="Liquidität - Rumpfgeschäftsjahr" sheetId="9" r:id="rId11"/>
    <sheet name="Liquidität - 1. Jahr" sheetId="10" r:id="rId12"/>
    <sheet name="Liquidität - 2. Jahr" sheetId="11" r:id="rId13"/>
    <sheet name="Rentabilität - 3. Jahr" sheetId="7" state="hidden" r:id="rId14"/>
    <sheet name="Liquidität - 3. Jahr" sheetId="12" state="hidden" r:id="rId15"/>
  </sheets>
  <definedNames>
    <definedName name="_J1">Einstellungen!$D$5</definedName>
    <definedName name="_J2">Einstellungen!$D$6</definedName>
    <definedName name="_J3">Einstellungen!$D$7</definedName>
    <definedName name="_Name">Einstellungen!$D$4</definedName>
    <definedName name="_Tilgung">Einstellungen!$D$9</definedName>
    <definedName name="_xlnm.Print_Area" localSheetId="5">Finanzierung!$B$2:$C$24</definedName>
    <definedName name="_xlnm.Print_Area" localSheetId="4">Kapitalbedarf!$B$2:$C$43</definedName>
    <definedName name="_xlnm.Print_Area" localSheetId="11">'Liquidität - 1. Jahr'!$A$1:$M$42</definedName>
    <definedName name="_xlnm.Print_Area" localSheetId="12">'Liquidität - 2. Jahr'!$A$1:$M$42</definedName>
    <definedName name="_xlnm.Print_Area" localSheetId="10">'Liquidität - Rumpfgeschäftsjahr'!$A$1:$M$42</definedName>
    <definedName name="_xlnm.Print_Area" localSheetId="3">'Privater Finanzbedarf'!$A$1:$B$36</definedName>
    <definedName name="_xlnm.Print_Area" localSheetId="7">'Rentabilität - 1. Jahr'!$A$1:$N$71</definedName>
    <definedName name="_xlnm.Print_Area" localSheetId="8">'Rentabilität - Jahr 2'!$A$1:$N$69</definedName>
    <definedName name="_xlnm.Print_Area" localSheetId="6">'Rentabilität - Rumpfjahr'!$A$2:$N$70</definedName>
    <definedName name="_xlnm.Print_Area" localSheetId="9">'Rentabilität - Übersicht'!$A$1:$I$48</definedName>
    <definedName name="_xlnm.Print_Titles" localSheetId="4">Kapitalbedarf!$3:$4</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6" l="1"/>
  <c r="C31" i="3"/>
  <c r="A37" i="5" l="1"/>
  <c r="N37" i="5"/>
  <c r="D42" i="1"/>
  <c r="H26" i="3"/>
  <c r="G154" i="3" s="1"/>
  <c r="A1" i="1"/>
  <c r="G242" i="3" l="1"/>
  <c r="G85" i="3"/>
  <c r="G234" i="3"/>
  <c r="G77" i="3"/>
  <c r="G226" i="3"/>
  <c r="G69" i="3"/>
  <c r="G218" i="3"/>
  <c r="G61" i="3"/>
  <c r="G210" i="3"/>
  <c r="G53" i="3"/>
  <c r="G202" i="3"/>
  <c r="G45" i="3"/>
  <c r="G186" i="3"/>
  <c r="G354" i="3"/>
  <c r="G146" i="3"/>
  <c r="G346" i="3"/>
  <c r="G138" i="3"/>
  <c r="G338" i="3"/>
  <c r="G130" i="3"/>
  <c r="G330" i="3"/>
  <c r="G122" i="3"/>
  <c r="G314" i="3"/>
  <c r="G114" i="3"/>
  <c r="G274" i="3"/>
  <c r="F27" i="3"/>
  <c r="G266" i="3"/>
  <c r="G258" i="3"/>
  <c r="G250" i="3"/>
  <c r="G322" i="3"/>
  <c r="G194" i="3"/>
  <c r="G178" i="3"/>
  <c r="G298" i="3"/>
  <c r="G170" i="3"/>
  <c r="G290" i="3"/>
  <c r="G162" i="3"/>
  <c r="G306" i="3"/>
  <c r="G93" i="3"/>
  <c r="G282" i="3"/>
  <c r="G353" i="3"/>
  <c r="G241" i="3"/>
  <c r="G113" i="3"/>
  <c r="G67" i="3"/>
  <c r="G296" i="3"/>
  <c r="G144" i="3"/>
  <c r="G33" i="3"/>
  <c r="G200" i="3"/>
  <c r="G94" i="3"/>
  <c r="G86" i="3"/>
  <c r="G78" i="3"/>
  <c r="G70" i="3"/>
  <c r="G62" i="3"/>
  <c r="G54" i="3"/>
  <c r="G46" i="3"/>
  <c r="G355" i="3"/>
  <c r="G347" i="3"/>
  <c r="G339" i="3"/>
  <c r="G331" i="3"/>
  <c r="G323" i="3"/>
  <c r="G315" i="3"/>
  <c r="G307" i="3"/>
  <c r="G299" i="3"/>
  <c r="G291" i="3"/>
  <c r="G283" i="3"/>
  <c r="G275" i="3"/>
  <c r="G267" i="3"/>
  <c r="G259" i="3"/>
  <c r="G251" i="3"/>
  <c r="G243" i="3"/>
  <c r="G235" i="3"/>
  <c r="G227" i="3"/>
  <c r="G219" i="3"/>
  <c r="G211" i="3"/>
  <c r="G203" i="3"/>
  <c r="G195" i="3"/>
  <c r="G187" i="3"/>
  <c r="G179" i="3"/>
  <c r="G171" i="3"/>
  <c r="G163" i="3"/>
  <c r="G155" i="3"/>
  <c r="G147" i="3"/>
  <c r="G139" i="3"/>
  <c r="G131" i="3"/>
  <c r="G123" i="3"/>
  <c r="G115" i="3"/>
  <c r="G107" i="3"/>
  <c r="G31" i="3"/>
  <c r="G68" i="3"/>
  <c r="G345" i="3"/>
  <c r="G289" i="3"/>
  <c r="G233" i="3"/>
  <c r="G177" i="3"/>
  <c r="G153" i="3"/>
  <c r="G32" i="3"/>
  <c r="G99" i="3"/>
  <c r="G98" i="3"/>
  <c r="G52" i="3"/>
  <c r="G313" i="3"/>
  <c r="G257" i="3"/>
  <c r="G201" i="3"/>
  <c r="G129" i="3"/>
  <c r="G30" i="3"/>
  <c r="G51" i="3"/>
  <c r="G304" i="3"/>
  <c r="G248" i="3"/>
  <c r="G216" i="3"/>
  <c r="G176" i="3"/>
  <c r="G160" i="3"/>
  <c r="G120" i="3"/>
  <c r="G97" i="3"/>
  <c r="G90" i="3"/>
  <c r="G82" i="3"/>
  <c r="G74" i="3"/>
  <c r="G66" i="3"/>
  <c r="G58" i="3"/>
  <c r="G50" i="3"/>
  <c r="G42" i="3"/>
  <c r="G351" i="3"/>
  <c r="G343" i="3"/>
  <c r="G335" i="3"/>
  <c r="G327" i="3"/>
  <c r="G319" i="3"/>
  <c r="G311" i="3"/>
  <c r="G303" i="3"/>
  <c r="G295" i="3"/>
  <c r="G287" i="3"/>
  <c r="G279" i="3"/>
  <c r="G271" i="3"/>
  <c r="G263" i="3"/>
  <c r="G255" i="3"/>
  <c r="G247" i="3"/>
  <c r="G239" i="3"/>
  <c r="G231" i="3"/>
  <c r="G223" i="3"/>
  <c r="G215" i="3"/>
  <c r="G207" i="3"/>
  <c r="G199" i="3"/>
  <c r="G191" i="3"/>
  <c r="G183" i="3"/>
  <c r="G175" i="3"/>
  <c r="G167" i="3"/>
  <c r="G159" i="3"/>
  <c r="G151" i="3"/>
  <c r="G143" i="3"/>
  <c r="G135" i="3"/>
  <c r="G127" i="3"/>
  <c r="G119" i="3"/>
  <c r="G111" i="3"/>
  <c r="G103" i="3"/>
  <c r="G76" i="3"/>
  <c r="G297" i="3"/>
  <c r="G217" i="3"/>
  <c r="G105" i="3"/>
  <c r="G75" i="3"/>
  <c r="G352" i="3"/>
  <c r="G312" i="3"/>
  <c r="G256" i="3"/>
  <c r="G208" i="3"/>
  <c r="G29" i="3"/>
  <c r="G36" i="3"/>
  <c r="G84" i="3"/>
  <c r="G305" i="3"/>
  <c r="G225" i="3"/>
  <c r="G145" i="3"/>
  <c r="G59" i="3"/>
  <c r="G288" i="3"/>
  <c r="G152" i="3"/>
  <c r="G28" i="3"/>
  <c r="G89" i="3"/>
  <c r="G81" i="3"/>
  <c r="G73" i="3"/>
  <c r="G65" i="3"/>
  <c r="G57" i="3"/>
  <c r="G49" i="3"/>
  <c r="G41" i="3"/>
  <c r="G350" i="3"/>
  <c r="G342" i="3"/>
  <c r="G334" i="3"/>
  <c r="G326" i="3"/>
  <c r="G318" i="3"/>
  <c r="G310" i="3"/>
  <c r="G302" i="3"/>
  <c r="G294" i="3"/>
  <c r="G286" i="3"/>
  <c r="G278" i="3"/>
  <c r="G270" i="3"/>
  <c r="G262" i="3"/>
  <c r="G254" i="3"/>
  <c r="G246" i="3"/>
  <c r="G238" i="3"/>
  <c r="G230" i="3"/>
  <c r="G222" i="3"/>
  <c r="G214" i="3"/>
  <c r="G206" i="3"/>
  <c r="G198" i="3"/>
  <c r="G190" i="3"/>
  <c r="G182" i="3"/>
  <c r="G174" i="3"/>
  <c r="G166" i="3"/>
  <c r="G158" i="3"/>
  <c r="G150" i="3"/>
  <c r="G142" i="3"/>
  <c r="G134" i="3"/>
  <c r="G126" i="3"/>
  <c r="G118" i="3"/>
  <c r="G110" i="3"/>
  <c r="G102" i="3"/>
  <c r="G96" i="3"/>
  <c r="G60" i="3"/>
  <c r="G337" i="3"/>
  <c r="G273" i="3"/>
  <c r="G209" i="3"/>
  <c r="G161" i="3"/>
  <c r="G336" i="3"/>
  <c r="G280" i="3"/>
  <c r="G232" i="3"/>
  <c r="G184" i="3"/>
  <c r="G128" i="3"/>
  <c r="G35" i="3"/>
  <c r="G92" i="3"/>
  <c r="G321" i="3"/>
  <c r="G265" i="3"/>
  <c r="G193" i="3"/>
  <c r="G121" i="3"/>
  <c r="G27" i="3"/>
  <c r="H27" i="3" s="1"/>
  <c r="F28" i="3" s="1"/>
  <c r="G344" i="3"/>
  <c r="G272" i="3"/>
  <c r="G224" i="3"/>
  <c r="G168" i="3"/>
  <c r="G112" i="3"/>
  <c r="G37" i="3"/>
  <c r="G39" i="3"/>
  <c r="G88" i="3"/>
  <c r="G80" i="3"/>
  <c r="G72" i="3"/>
  <c r="G64" i="3"/>
  <c r="G56" i="3"/>
  <c r="G48" i="3"/>
  <c r="G40" i="3"/>
  <c r="G349" i="3"/>
  <c r="G341" i="3"/>
  <c r="G333" i="3"/>
  <c r="G325" i="3"/>
  <c r="G317" i="3"/>
  <c r="G309" i="3"/>
  <c r="G301" i="3"/>
  <c r="G293" i="3"/>
  <c r="G285" i="3"/>
  <c r="G277" i="3"/>
  <c r="G269" i="3"/>
  <c r="G261" i="3"/>
  <c r="G253" i="3"/>
  <c r="G245" i="3"/>
  <c r="G237" i="3"/>
  <c r="G229" i="3"/>
  <c r="G221" i="3"/>
  <c r="G213" i="3"/>
  <c r="G205" i="3"/>
  <c r="G197" i="3"/>
  <c r="G189" i="3"/>
  <c r="G181" i="3"/>
  <c r="G173" i="3"/>
  <c r="G165" i="3"/>
  <c r="G157" i="3"/>
  <c r="G149" i="3"/>
  <c r="G141" i="3"/>
  <c r="G133" i="3"/>
  <c r="G125" i="3"/>
  <c r="G117" i="3"/>
  <c r="G109" i="3"/>
  <c r="G101" i="3"/>
  <c r="G106" i="3"/>
  <c r="G44" i="3"/>
  <c r="G281" i="3"/>
  <c r="G185" i="3"/>
  <c r="G137" i="3"/>
  <c r="G91" i="3"/>
  <c r="G43" i="3"/>
  <c r="G328" i="3"/>
  <c r="G264" i="3"/>
  <c r="G192" i="3"/>
  <c r="G104" i="3"/>
  <c r="G34" i="3"/>
  <c r="G95" i="3"/>
  <c r="G329" i="3"/>
  <c r="G249" i="3"/>
  <c r="G169" i="3"/>
  <c r="G83" i="3"/>
  <c r="G320" i="3"/>
  <c r="G240" i="3"/>
  <c r="G136" i="3"/>
  <c r="G38" i="3"/>
  <c r="G87" i="3"/>
  <c r="G79" i="3"/>
  <c r="G71" i="3"/>
  <c r="G63" i="3"/>
  <c r="G55" i="3"/>
  <c r="G47" i="3"/>
  <c r="G356" i="3"/>
  <c r="G348" i="3"/>
  <c r="G340" i="3"/>
  <c r="G332" i="3"/>
  <c r="G324" i="3"/>
  <c r="G316" i="3"/>
  <c r="G308" i="3"/>
  <c r="G300" i="3"/>
  <c r="G292" i="3"/>
  <c r="G284" i="3"/>
  <c r="G276" i="3"/>
  <c r="G268" i="3"/>
  <c r="G260" i="3"/>
  <c r="G252" i="3"/>
  <c r="G244" i="3"/>
  <c r="G236" i="3"/>
  <c r="G228" i="3"/>
  <c r="G220" i="3"/>
  <c r="G212" i="3"/>
  <c r="G204" i="3"/>
  <c r="G196" i="3"/>
  <c r="G188" i="3"/>
  <c r="G180" i="3"/>
  <c r="G172" i="3"/>
  <c r="G164" i="3"/>
  <c r="G156" i="3"/>
  <c r="G148" i="3"/>
  <c r="G140" i="3"/>
  <c r="G132" i="3"/>
  <c r="G124" i="3"/>
  <c r="G116" i="3"/>
  <c r="G108" i="3"/>
  <c r="G100" i="3"/>
  <c r="H28" i="3" l="1"/>
  <c r="F29" i="3" s="1"/>
  <c r="H29" i="3" l="1"/>
  <c r="F30" i="3" s="1"/>
  <c r="H30" i="3"/>
  <c r="B27" i="11"/>
  <c r="C27" i="11"/>
  <c r="D27" i="11"/>
  <c r="E27" i="11"/>
  <c r="F27" i="11"/>
  <c r="G27" i="11"/>
  <c r="H27" i="11"/>
  <c r="I27" i="11"/>
  <c r="J27" i="11"/>
  <c r="K27" i="11"/>
  <c r="L27" i="11"/>
  <c r="M27" i="11"/>
  <c r="B21" i="11"/>
  <c r="C21" i="11"/>
  <c r="D21" i="11"/>
  <c r="E21" i="11"/>
  <c r="F21" i="11"/>
  <c r="G21" i="11"/>
  <c r="H21" i="11"/>
  <c r="I21" i="11"/>
  <c r="J21" i="11"/>
  <c r="K21" i="11"/>
  <c r="L21" i="11"/>
  <c r="M21" i="11"/>
  <c r="B28" i="11"/>
  <c r="C28" i="11"/>
  <c r="D28" i="11"/>
  <c r="E28" i="11"/>
  <c r="F28" i="11"/>
  <c r="G28" i="11"/>
  <c r="H28" i="11"/>
  <c r="I28" i="11"/>
  <c r="J28" i="11"/>
  <c r="K28" i="11"/>
  <c r="L28" i="11"/>
  <c r="M28" i="11"/>
  <c r="B29" i="11"/>
  <c r="C29" i="11"/>
  <c r="D29" i="11"/>
  <c r="E29" i="11"/>
  <c r="F29" i="11"/>
  <c r="G29" i="11"/>
  <c r="H29" i="11"/>
  <c r="I29" i="11"/>
  <c r="J29" i="11"/>
  <c r="K29" i="11"/>
  <c r="L29" i="11"/>
  <c r="M29" i="11"/>
  <c r="B30" i="11"/>
  <c r="C30" i="11"/>
  <c r="D30" i="11"/>
  <c r="E30" i="11"/>
  <c r="F30" i="11"/>
  <c r="G30" i="11"/>
  <c r="H30" i="11"/>
  <c r="I30" i="11"/>
  <c r="J30" i="11"/>
  <c r="K30" i="11"/>
  <c r="L30" i="11"/>
  <c r="M30" i="11"/>
  <c r="B31" i="11"/>
  <c r="C31" i="11"/>
  <c r="D31" i="11"/>
  <c r="E31" i="11"/>
  <c r="F31" i="11"/>
  <c r="G31" i="11"/>
  <c r="H31" i="11"/>
  <c r="I31" i="11"/>
  <c r="J31" i="11"/>
  <c r="K31" i="11"/>
  <c r="L31" i="11"/>
  <c r="M31" i="11"/>
  <c r="B32" i="11"/>
  <c r="C32" i="11"/>
  <c r="D32" i="11"/>
  <c r="E32" i="11"/>
  <c r="F32" i="11"/>
  <c r="G32" i="11"/>
  <c r="H32" i="11"/>
  <c r="I32" i="11"/>
  <c r="J32" i="11"/>
  <c r="K32" i="11"/>
  <c r="L32" i="11"/>
  <c r="M32" i="11"/>
  <c r="M26" i="11"/>
  <c r="L26" i="11"/>
  <c r="K26" i="11"/>
  <c r="J26" i="11"/>
  <c r="I26" i="11"/>
  <c r="H26" i="11"/>
  <c r="G26" i="11"/>
  <c r="F26" i="11"/>
  <c r="E26" i="11"/>
  <c r="D26" i="11"/>
  <c r="C26" i="11"/>
  <c r="B26" i="11"/>
  <c r="B27" i="10"/>
  <c r="C27" i="10"/>
  <c r="D27" i="10"/>
  <c r="E27" i="10"/>
  <c r="F27" i="10"/>
  <c r="G27" i="10"/>
  <c r="H27" i="10"/>
  <c r="I27" i="10"/>
  <c r="J27" i="10"/>
  <c r="K27" i="10"/>
  <c r="L27" i="10"/>
  <c r="M27" i="10"/>
  <c r="B21" i="10"/>
  <c r="C21" i="10"/>
  <c r="D21" i="10"/>
  <c r="E21" i="10"/>
  <c r="F21" i="10"/>
  <c r="G21" i="10"/>
  <c r="H21" i="10"/>
  <c r="I21" i="10"/>
  <c r="J21" i="10"/>
  <c r="K21" i="10"/>
  <c r="L21" i="10"/>
  <c r="M21" i="10"/>
  <c r="B28" i="10"/>
  <c r="C28" i="10"/>
  <c r="D28" i="10"/>
  <c r="E28" i="10"/>
  <c r="F28" i="10"/>
  <c r="G28" i="10"/>
  <c r="H28" i="10"/>
  <c r="I28" i="10"/>
  <c r="J28" i="10"/>
  <c r="K28" i="10"/>
  <c r="L28" i="10"/>
  <c r="M28" i="10"/>
  <c r="B29" i="10"/>
  <c r="C29" i="10"/>
  <c r="D29" i="10"/>
  <c r="E29" i="10"/>
  <c r="F29" i="10"/>
  <c r="G29" i="10"/>
  <c r="H29" i="10"/>
  <c r="I29" i="10"/>
  <c r="J29" i="10"/>
  <c r="K29" i="10"/>
  <c r="L29" i="10"/>
  <c r="M29" i="10"/>
  <c r="B30" i="10"/>
  <c r="C30" i="10"/>
  <c r="D30" i="10"/>
  <c r="E30" i="10"/>
  <c r="F30" i="10"/>
  <c r="G30" i="10"/>
  <c r="H30" i="10"/>
  <c r="I30" i="10"/>
  <c r="J30" i="10"/>
  <c r="K30" i="10"/>
  <c r="L30" i="10"/>
  <c r="M30" i="10"/>
  <c r="B31" i="10"/>
  <c r="C31" i="10"/>
  <c r="D31" i="10"/>
  <c r="E31" i="10"/>
  <c r="F31" i="10"/>
  <c r="G31" i="10"/>
  <c r="H31" i="10"/>
  <c r="I31" i="10"/>
  <c r="J31" i="10"/>
  <c r="K31" i="10"/>
  <c r="L31" i="10"/>
  <c r="M31" i="10"/>
  <c r="B32" i="10"/>
  <c r="C32" i="10"/>
  <c r="D32" i="10"/>
  <c r="E32" i="10"/>
  <c r="F32" i="10"/>
  <c r="G32" i="10"/>
  <c r="H32" i="10"/>
  <c r="I32" i="10"/>
  <c r="J32" i="10"/>
  <c r="K32" i="10"/>
  <c r="L32" i="10"/>
  <c r="M32" i="10"/>
  <c r="C26" i="10"/>
  <c r="D26" i="10"/>
  <c r="E26" i="10"/>
  <c r="F26" i="10"/>
  <c r="G26" i="10"/>
  <c r="H26" i="10"/>
  <c r="I26" i="10"/>
  <c r="J26" i="10"/>
  <c r="K26" i="10"/>
  <c r="L26" i="10"/>
  <c r="M26" i="10"/>
  <c r="B26" i="10"/>
  <c r="M33" i="11" a="1"/>
  <c r="M33" i="11" s="1"/>
  <c r="L33" i="11" a="1"/>
  <c r="L33" i="11" s="1"/>
  <c r="K33" i="11" a="1"/>
  <c r="K33" i="11" s="1"/>
  <c r="J33" i="11" a="1"/>
  <c r="J33" i="11" s="1"/>
  <c r="I33" i="11" a="1"/>
  <c r="I33" i="11" s="1"/>
  <c r="N33" i="11" s="1"/>
  <c r="M33" i="10" a="1"/>
  <c r="M33" i="10" s="1"/>
  <c r="L33" i="10" a="1"/>
  <c r="L33" i="10" s="1"/>
  <c r="K33" i="10" a="1"/>
  <c r="K33" i="10" s="1"/>
  <c r="N33" i="10" s="1"/>
  <c r="C10" i="3"/>
  <c r="A36" i="11"/>
  <c r="A20" i="11"/>
  <c r="A35" i="11"/>
  <c r="A34" i="11"/>
  <c r="A33" i="11"/>
  <c r="A33" i="10"/>
  <c r="A34" i="10"/>
  <c r="A35" i="10"/>
  <c r="A20" i="10"/>
  <c r="A36" i="10"/>
  <c r="A28" i="9"/>
  <c r="A28" i="11" s="1"/>
  <c r="H31" i="3" l="1"/>
  <c r="F31" i="3"/>
  <c r="A28" i="10"/>
  <c r="A29" i="8"/>
  <c r="A30" i="8"/>
  <c r="A31" i="8"/>
  <c r="A37" i="8"/>
  <c r="A34" i="8"/>
  <c r="A35" i="8"/>
  <c r="A36" i="8"/>
  <c r="A38" i="8"/>
  <c r="A39" i="8"/>
  <c r="A40" i="8"/>
  <c r="A33" i="8"/>
  <c r="A41" i="8"/>
  <c r="A42" i="8"/>
  <c r="A43" i="8"/>
  <c r="A44" i="8"/>
  <c r="A45" i="8"/>
  <c r="A46" i="8"/>
  <c r="A32" i="8"/>
  <c r="A28" i="8"/>
  <c r="A26" i="8"/>
  <c r="A25" i="8"/>
  <c r="A26" i="5"/>
  <c r="A25" i="5"/>
  <c r="A6" i="5"/>
  <c r="M47" i="6"/>
  <c r="L47" i="6"/>
  <c r="K47" i="6"/>
  <c r="J47" i="6"/>
  <c r="I47" i="6"/>
  <c r="H47" i="6"/>
  <c r="G47" i="6"/>
  <c r="F47" i="6"/>
  <c r="E47" i="6"/>
  <c r="D47" i="6"/>
  <c r="C47" i="6"/>
  <c r="B47" i="6"/>
  <c r="N32" i="6"/>
  <c r="N46" i="6"/>
  <c r="N45" i="6"/>
  <c r="N44" i="6"/>
  <c r="N43" i="6"/>
  <c r="N42" i="6"/>
  <c r="N41" i="6"/>
  <c r="N33" i="6"/>
  <c r="N40" i="6"/>
  <c r="N39" i="6"/>
  <c r="N38" i="6"/>
  <c r="N36" i="6"/>
  <c r="N35" i="6"/>
  <c r="N34" i="6"/>
  <c r="N37" i="6"/>
  <c r="N31" i="6"/>
  <c r="N30" i="6"/>
  <c r="N29" i="6"/>
  <c r="N28" i="6"/>
  <c r="N26" i="6"/>
  <c r="N25" i="6"/>
  <c r="M21" i="6"/>
  <c r="L21" i="6"/>
  <c r="K21" i="6"/>
  <c r="J21" i="6"/>
  <c r="I21" i="6"/>
  <c r="H21" i="6"/>
  <c r="G21" i="6"/>
  <c r="F21" i="6"/>
  <c r="E21" i="6"/>
  <c r="D21" i="6"/>
  <c r="C21" i="6"/>
  <c r="B21" i="6"/>
  <c r="N20" i="6"/>
  <c r="N19" i="6"/>
  <c r="N18" i="6"/>
  <c r="N17" i="6"/>
  <c r="M15" i="6"/>
  <c r="L15" i="6"/>
  <c r="K15" i="6"/>
  <c r="J15" i="6"/>
  <c r="I15" i="6"/>
  <c r="H15" i="6"/>
  <c r="G15" i="6"/>
  <c r="F15" i="6"/>
  <c r="E15" i="6"/>
  <c r="D15" i="6"/>
  <c r="C15" i="6"/>
  <c r="B15" i="6"/>
  <c r="N14" i="6"/>
  <c r="N13" i="6"/>
  <c r="M11" i="6"/>
  <c r="L11" i="6"/>
  <c r="K11" i="6"/>
  <c r="J11" i="6"/>
  <c r="I11" i="6"/>
  <c r="H11" i="6"/>
  <c r="H22" i="6" s="1"/>
  <c r="H27" i="6" s="1"/>
  <c r="G11" i="6"/>
  <c r="G22" i="6" s="1"/>
  <c r="G27" i="6" s="1"/>
  <c r="F11" i="6"/>
  <c r="E11" i="6"/>
  <c r="D11" i="6"/>
  <c r="C11" i="6"/>
  <c r="B11" i="6"/>
  <c r="N10" i="6"/>
  <c r="N9" i="6"/>
  <c r="N8" i="6"/>
  <c r="N7" i="6"/>
  <c r="N6" i="6"/>
  <c r="M47" i="5"/>
  <c r="L47" i="5"/>
  <c r="K47" i="5"/>
  <c r="J47" i="5"/>
  <c r="I47" i="5"/>
  <c r="H47" i="5"/>
  <c r="G47" i="5"/>
  <c r="F47" i="5"/>
  <c r="E47" i="5"/>
  <c r="D47" i="5"/>
  <c r="C47" i="5"/>
  <c r="B47" i="5"/>
  <c r="N32" i="5"/>
  <c r="N46" i="5"/>
  <c r="N45" i="5"/>
  <c r="N44" i="5"/>
  <c r="N43" i="5"/>
  <c r="N42" i="5"/>
  <c r="N41" i="5"/>
  <c r="N33" i="5"/>
  <c r="N40" i="5"/>
  <c r="N39" i="5"/>
  <c r="N38" i="5"/>
  <c r="N36" i="5"/>
  <c r="N35" i="5"/>
  <c r="N34" i="5"/>
  <c r="N31" i="5"/>
  <c r="N30" i="5"/>
  <c r="N29" i="5"/>
  <c r="N28" i="5"/>
  <c r="N26" i="5"/>
  <c r="N25" i="5"/>
  <c r="M21" i="5"/>
  <c r="L21" i="5"/>
  <c r="K21" i="5"/>
  <c r="J21" i="5"/>
  <c r="I21" i="5"/>
  <c r="H21" i="5"/>
  <c r="G21" i="5"/>
  <c r="F21" i="5"/>
  <c r="E21" i="5"/>
  <c r="D21" i="5"/>
  <c r="C21" i="5"/>
  <c r="B21" i="5"/>
  <c r="N20" i="5"/>
  <c r="N19" i="5"/>
  <c r="N18" i="5"/>
  <c r="N17" i="5"/>
  <c r="M15" i="5"/>
  <c r="L15" i="5"/>
  <c r="K15" i="5"/>
  <c r="J15" i="5"/>
  <c r="I15" i="5"/>
  <c r="H15" i="5"/>
  <c r="G15" i="5"/>
  <c r="F15" i="5"/>
  <c r="E15" i="5"/>
  <c r="D15" i="5"/>
  <c r="C15" i="5"/>
  <c r="B15" i="5"/>
  <c r="N14" i="5"/>
  <c r="N13" i="5"/>
  <c r="M11" i="5"/>
  <c r="L11" i="5"/>
  <c r="K11" i="5"/>
  <c r="J11" i="5"/>
  <c r="I11" i="5"/>
  <c r="H11" i="5"/>
  <c r="G11" i="5"/>
  <c r="F11" i="5"/>
  <c r="E11" i="5"/>
  <c r="D11" i="5"/>
  <c r="C11" i="5"/>
  <c r="B11" i="5"/>
  <c r="N10" i="5"/>
  <c r="N9" i="5"/>
  <c r="N8" i="5"/>
  <c r="N7" i="5"/>
  <c r="N6" i="5"/>
  <c r="D6" i="8" s="1"/>
  <c r="M77" i="4"/>
  <c r="L77" i="4"/>
  <c r="K77" i="4"/>
  <c r="J77" i="4"/>
  <c r="I77" i="4"/>
  <c r="H77" i="4"/>
  <c r="G77" i="4"/>
  <c r="F77" i="4"/>
  <c r="E77" i="4"/>
  <c r="D77" i="4"/>
  <c r="C77" i="4"/>
  <c r="B77" i="4"/>
  <c r="N75" i="4"/>
  <c r="M72" i="4"/>
  <c r="L72" i="4"/>
  <c r="K72" i="4"/>
  <c r="J72" i="4"/>
  <c r="I72" i="4"/>
  <c r="H72" i="4"/>
  <c r="G72" i="4"/>
  <c r="F72" i="4"/>
  <c r="E72" i="4"/>
  <c r="D72" i="4"/>
  <c r="C72" i="4"/>
  <c r="B72" i="4"/>
  <c r="N70" i="4"/>
  <c r="M67" i="4"/>
  <c r="L67" i="4"/>
  <c r="K67" i="4"/>
  <c r="J67" i="4"/>
  <c r="I67" i="4"/>
  <c r="H67" i="4"/>
  <c r="G67" i="4"/>
  <c r="F67" i="4"/>
  <c r="E67" i="4"/>
  <c r="D67" i="4"/>
  <c r="C67" i="4"/>
  <c r="B67" i="4"/>
  <c r="N65" i="4"/>
  <c r="M62" i="4"/>
  <c r="L62" i="4"/>
  <c r="K62" i="4"/>
  <c r="J62" i="4"/>
  <c r="I62" i="4"/>
  <c r="H62" i="4"/>
  <c r="G62" i="4"/>
  <c r="F62" i="4"/>
  <c r="E62" i="4"/>
  <c r="D62" i="4"/>
  <c r="C62" i="4"/>
  <c r="B62" i="4"/>
  <c r="N60" i="4"/>
  <c r="M57" i="4"/>
  <c r="L57" i="4"/>
  <c r="K57" i="4"/>
  <c r="J57" i="4"/>
  <c r="I57" i="4"/>
  <c r="H57" i="4"/>
  <c r="G57" i="4"/>
  <c r="F57" i="4"/>
  <c r="E57" i="4"/>
  <c r="D57" i="4"/>
  <c r="C57" i="4"/>
  <c r="B57" i="4"/>
  <c r="N55" i="4"/>
  <c r="M52" i="4"/>
  <c r="L52" i="4"/>
  <c r="K52" i="4"/>
  <c r="J52" i="4"/>
  <c r="I52" i="4"/>
  <c r="H52" i="4"/>
  <c r="G52" i="4"/>
  <c r="F52" i="4"/>
  <c r="E52" i="4"/>
  <c r="D52" i="4"/>
  <c r="C52" i="4"/>
  <c r="B52" i="4"/>
  <c r="M76" i="5"/>
  <c r="L76" i="5"/>
  <c r="K76" i="5"/>
  <c r="J76" i="5"/>
  <c r="I76" i="5"/>
  <c r="H76" i="5"/>
  <c r="G76" i="5"/>
  <c r="F76" i="5"/>
  <c r="E76" i="5"/>
  <c r="D76" i="5"/>
  <c r="C76" i="5"/>
  <c r="B76" i="5"/>
  <c r="N74" i="5"/>
  <c r="M71" i="5"/>
  <c r="L71" i="5"/>
  <c r="K71" i="5"/>
  <c r="J71" i="5"/>
  <c r="I71" i="5"/>
  <c r="H71" i="5"/>
  <c r="G71" i="5"/>
  <c r="F71" i="5"/>
  <c r="E71" i="5"/>
  <c r="D71" i="5"/>
  <c r="C71" i="5"/>
  <c r="B71" i="5"/>
  <c r="N69" i="5"/>
  <c r="M66" i="5"/>
  <c r="L66" i="5"/>
  <c r="K66" i="5"/>
  <c r="J66" i="5"/>
  <c r="I66" i="5"/>
  <c r="H66" i="5"/>
  <c r="G66" i="5"/>
  <c r="F66" i="5"/>
  <c r="E66" i="5"/>
  <c r="D66" i="5"/>
  <c r="C66" i="5"/>
  <c r="B66" i="5"/>
  <c r="N64" i="5"/>
  <c r="M61" i="5"/>
  <c r="L61" i="5"/>
  <c r="K61" i="5"/>
  <c r="J61" i="5"/>
  <c r="I61" i="5"/>
  <c r="H61" i="5"/>
  <c r="G61" i="5"/>
  <c r="F61" i="5"/>
  <c r="E61" i="5"/>
  <c r="D61" i="5"/>
  <c r="C61" i="5"/>
  <c r="B61" i="5"/>
  <c r="N59" i="5"/>
  <c r="M56" i="5"/>
  <c r="L56" i="5"/>
  <c r="K56" i="5"/>
  <c r="J56" i="5"/>
  <c r="I56" i="5"/>
  <c r="H56" i="5"/>
  <c r="G56" i="5"/>
  <c r="F56" i="5"/>
  <c r="E56" i="5"/>
  <c r="D56" i="5"/>
  <c r="C56" i="5"/>
  <c r="B56" i="5"/>
  <c r="N54" i="5"/>
  <c r="M51" i="5"/>
  <c r="L51" i="5"/>
  <c r="K51" i="5"/>
  <c r="J51" i="5"/>
  <c r="I51" i="5"/>
  <c r="H51" i="5"/>
  <c r="G51" i="5"/>
  <c r="F51" i="5"/>
  <c r="E51" i="5"/>
  <c r="D51" i="5"/>
  <c r="C51" i="5"/>
  <c r="B51" i="5"/>
  <c r="M76" i="6"/>
  <c r="L76" i="6"/>
  <c r="K76" i="6"/>
  <c r="J76" i="6"/>
  <c r="I76" i="6"/>
  <c r="H76" i="6"/>
  <c r="G76" i="6"/>
  <c r="F76" i="6"/>
  <c r="E76" i="6"/>
  <c r="D76" i="6"/>
  <c r="C76" i="6"/>
  <c r="B76" i="6"/>
  <c r="N74" i="6"/>
  <c r="M71" i="6"/>
  <c r="L71" i="6"/>
  <c r="K71" i="6"/>
  <c r="J71" i="6"/>
  <c r="I71" i="6"/>
  <c r="H71" i="6"/>
  <c r="G71" i="6"/>
  <c r="F71" i="6"/>
  <c r="E71" i="6"/>
  <c r="D71" i="6"/>
  <c r="C71" i="6"/>
  <c r="B71" i="6"/>
  <c r="N69" i="6"/>
  <c r="M66" i="6"/>
  <c r="L66" i="6"/>
  <c r="K66" i="6"/>
  <c r="J66" i="6"/>
  <c r="I66" i="6"/>
  <c r="H66" i="6"/>
  <c r="G66" i="6"/>
  <c r="F66" i="6"/>
  <c r="E66" i="6"/>
  <c r="D66" i="6"/>
  <c r="C66" i="6"/>
  <c r="B66" i="6"/>
  <c r="N64" i="6"/>
  <c r="M61" i="6"/>
  <c r="L61" i="6"/>
  <c r="K61" i="6"/>
  <c r="J61" i="6"/>
  <c r="I61" i="6"/>
  <c r="H61" i="6"/>
  <c r="G61" i="6"/>
  <c r="F61" i="6"/>
  <c r="E61" i="6"/>
  <c r="D61" i="6"/>
  <c r="C61" i="6"/>
  <c r="B61" i="6"/>
  <c r="N59" i="6"/>
  <c r="M56" i="6"/>
  <c r="L56" i="6"/>
  <c r="K56" i="6"/>
  <c r="J56" i="6"/>
  <c r="I56" i="6"/>
  <c r="H56" i="6"/>
  <c r="G56" i="6"/>
  <c r="F56" i="6"/>
  <c r="E56" i="6"/>
  <c r="D56" i="6"/>
  <c r="C56" i="6"/>
  <c r="B56" i="6"/>
  <c r="N54" i="6"/>
  <c r="M51" i="6"/>
  <c r="L51" i="6"/>
  <c r="K51" i="6"/>
  <c r="J51" i="6"/>
  <c r="I51" i="6"/>
  <c r="H51" i="6"/>
  <c r="G51" i="6"/>
  <c r="F51" i="6"/>
  <c r="E51" i="6"/>
  <c r="D51" i="6"/>
  <c r="C51" i="6"/>
  <c r="B51" i="6"/>
  <c r="A13" i="11"/>
  <c r="A12" i="11"/>
  <c r="A13" i="10"/>
  <c r="A12" i="10"/>
  <c r="A13" i="9"/>
  <c r="A12" i="9"/>
  <c r="C18" i="9"/>
  <c r="D18" i="9"/>
  <c r="E18" i="9"/>
  <c r="F18" i="9"/>
  <c r="G18" i="9"/>
  <c r="H18" i="9"/>
  <c r="I18" i="9"/>
  <c r="J18" i="9"/>
  <c r="K18" i="9"/>
  <c r="L18" i="9"/>
  <c r="M18" i="9"/>
  <c r="C19" i="9"/>
  <c r="D19" i="9"/>
  <c r="E19" i="9"/>
  <c r="F19" i="9"/>
  <c r="G19" i="9"/>
  <c r="H19" i="9"/>
  <c r="I19" i="9"/>
  <c r="J19" i="9"/>
  <c r="K19" i="9"/>
  <c r="L19" i="9"/>
  <c r="M19" i="9"/>
  <c r="C25" i="9"/>
  <c r="D25" i="9"/>
  <c r="E25" i="9"/>
  <c r="F25" i="9"/>
  <c r="G25" i="9"/>
  <c r="H25" i="9"/>
  <c r="I25" i="9"/>
  <c r="J25" i="9"/>
  <c r="K25" i="9"/>
  <c r="L25" i="9"/>
  <c r="M25" i="9"/>
  <c r="C22" i="9"/>
  <c r="D22" i="9"/>
  <c r="E22" i="9"/>
  <c r="F22" i="9"/>
  <c r="G22" i="9"/>
  <c r="H22" i="9"/>
  <c r="I22" i="9"/>
  <c r="J22" i="9"/>
  <c r="K22" i="9"/>
  <c r="L22" i="9"/>
  <c r="M22" i="9"/>
  <c r="C23" i="9"/>
  <c r="D23" i="9"/>
  <c r="E23" i="9"/>
  <c r="F23" i="9"/>
  <c r="G23" i="9"/>
  <c r="H23" i="9"/>
  <c r="I23" i="9"/>
  <c r="J23" i="9"/>
  <c r="K23" i="9"/>
  <c r="L23" i="9"/>
  <c r="M23" i="9"/>
  <c r="C24" i="9"/>
  <c r="D24" i="9"/>
  <c r="E24" i="9"/>
  <c r="F24" i="9"/>
  <c r="G24" i="9"/>
  <c r="H24" i="9"/>
  <c r="I24" i="9"/>
  <c r="J24" i="9"/>
  <c r="K24" i="9"/>
  <c r="L24" i="9"/>
  <c r="M24" i="9"/>
  <c r="C26" i="9"/>
  <c r="D26" i="9"/>
  <c r="E26" i="9"/>
  <c r="F26" i="9"/>
  <c r="G26" i="9"/>
  <c r="H26" i="9"/>
  <c r="I26" i="9"/>
  <c r="J26" i="9"/>
  <c r="K26" i="9"/>
  <c r="L26" i="9"/>
  <c r="M26" i="9"/>
  <c r="C27" i="9"/>
  <c r="D27" i="9"/>
  <c r="E27" i="9"/>
  <c r="F27" i="9"/>
  <c r="G27" i="9"/>
  <c r="H27" i="9"/>
  <c r="I27" i="9"/>
  <c r="J27" i="9"/>
  <c r="K27" i="9"/>
  <c r="L27" i="9"/>
  <c r="M27" i="9"/>
  <c r="C21" i="9"/>
  <c r="D21" i="9"/>
  <c r="E21" i="9"/>
  <c r="F21" i="9"/>
  <c r="G21" i="9"/>
  <c r="H21" i="9"/>
  <c r="I21" i="9"/>
  <c r="J21" i="9"/>
  <c r="K21" i="9"/>
  <c r="L21" i="9"/>
  <c r="M21" i="9"/>
  <c r="C28" i="9"/>
  <c r="D28" i="9"/>
  <c r="E28" i="9"/>
  <c r="F28" i="9"/>
  <c r="G28" i="9"/>
  <c r="H28" i="9"/>
  <c r="I28" i="9"/>
  <c r="J28" i="9"/>
  <c r="K28" i="9"/>
  <c r="L28" i="9"/>
  <c r="M28" i="9"/>
  <c r="C29" i="9"/>
  <c r="D29" i="9"/>
  <c r="E29" i="9"/>
  <c r="F29" i="9"/>
  <c r="G29" i="9"/>
  <c r="H29" i="9"/>
  <c r="I29" i="9"/>
  <c r="J29" i="9"/>
  <c r="K29" i="9"/>
  <c r="L29" i="9"/>
  <c r="M29" i="9"/>
  <c r="C30" i="9"/>
  <c r="D30" i="9"/>
  <c r="E30" i="9"/>
  <c r="F30" i="9"/>
  <c r="G30" i="9"/>
  <c r="H30" i="9"/>
  <c r="I30" i="9"/>
  <c r="J30" i="9"/>
  <c r="K30" i="9"/>
  <c r="L30" i="9"/>
  <c r="M30" i="9"/>
  <c r="C31" i="9"/>
  <c r="D31" i="9"/>
  <c r="E31" i="9"/>
  <c r="F31" i="9"/>
  <c r="G31" i="9"/>
  <c r="H31" i="9"/>
  <c r="I31" i="9"/>
  <c r="J31" i="9"/>
  <c r="K31" i="9"/>
  <c r="L31" i="9"/>
  <c r="M31" i="9"/>
  <c r="C32" i="9"/>
  <c r="D32" i="9"/>
  <c r="E32" i="9"/>
  <c r="F32" i="9"/>
  <c r="G32" i="9"/>
  <c r="H32" i="9"/>
  <c r="I32" i="9"/>
  <c r="J32" i="9"/>
  <c r="K32" i="9"/>
  <c r="L32" i="9"/>
  <c r="M32" i="9"/>
  <c r="B32" i="9"/>
  <c r="B31" i="9"/>
  <c r="B30" i="9"/>
  <c r="B29" i="9"/>
  <c r="B28" i="9"/>
  <c r="B27" i="9"/>
  <c r="B26" i="9"/>
  <c r="B24" i="9"/>
  <c r="B23" i="9"/>
  <c r="B22" i="9"/>
  <c r="B25" i="9"/>
  <c r="B19" i="9"/>
  <c r="B18" i="9"/>
  <c r="A32" i="9"/>
  <c r="A31" i="9"/>
  <c r="A30" i="9"/>
  <c r="A29" i="9"/>
  <c r="A27" i="9"/>
  <c r="A26" i="9"/>
  <c r="A24" i="9"/>
  <c r="A23" i="9"/>
  <c r="A22" i="9"/>
  <c r="A25" i="9"/>
  <c r="A19" i="9"/>
  <c r="A18" i="9"/>
  <c r="G48" i="6" l="1"/>
  <c r="B22" i="6"/>
  <c r="B27" i="6" s="1"/>
  <c r="B48" i="6" s="1"/>
  <c r="N56" i="6"/>
  <c r="F22" i="6"/>
  <c r="F27" i="6" s="1"/>
  <c r="F48" i="6" s="1"/>
  <c r="N51" i="6"/>
  <c r="N15" i="6"/>
  <c r="N71" i="5"/>
  <c r="N66" i="5"/>
  <c r="N61" i="5"/>
  <c r="N76" i="5"/>
  <c r="N56" i="5"/>
  <c r="N51" i="5"/>
  <c r="H32" i="3"/>
  <c r="F32" i="3"/>
  <c r="A32" i="10"/>
  <c r="A32" i="11"/>
  <c r="A31" i="10"/>
  <c r="A31" i="11"/>
  <c r="A18" i="11"/>
  <c r="A18" i="10"/>
  <c r="N72" i="4"/>
  <c r="A22" i="10"/>
  <c r="A22" i="11"/>
  <c r="N67" i="4"/>
  <c r="A19" i="11"/>
  <c r="A19" i="10"/>
  <c r="A23" i="10"/>
  <c r="A23" i="11"/>
  <c r="N62" i="4"/>
  <c r="N77" i="4"/>
  <c r="A30" i="10"/>
  <c r="A30" i="11"/>
  <c r="A25" i="11"/>
  <c r="A25" i="10"/>
  <c r="N57" i="4"/>
  <c r="A26" i="11"/>
  <c r="A26" i="10"/>
  <c r="N52" i="4"/>
  <c r="A27" i="10"/>
  <c r="A27" i="11"/>
  <c r="A24" i="11"/>
  <c r="A24" i="10"/>
  <c r="A29" i="10"/>
  <c r="A29" i="11"/>
  <c r="N47" i="6"/>
  <c r="H48" i="6"/>
  <c r="C22" i="6"/>
  <c r="C27" i="6" s="1"/>
  <c r="C48" i="6" s="1"/>
  <c r="N21" i="6"/>
  <c r="M22" i="6"/>
  <c r="M27" i="6" s="1"/>
  <c r="M48" i="6" s="1"/>
  <c r="I22" i="6"/>
  <c r="I27" i="6" s="1"/>
  <c r="I48" i="6" s="1"/>
  <c r="D22" i="6"/>
  <c r="D27" i="6" s="1"/>
  <c r="D48" i="6" s="1"/>
  <c r="J22" i="6"/>
  <c r="J27" i="6" s="1"/>
  <c r="J48" i="6" s="1"/>
  <c r="K22" i="6"/>
  <c r="K27" i="6" s="1"/>
  <c r="K48" i="6" s="1"/>
  <c r="E22" i="6"/>
  <c r="E27" i="6" s="1"/>
  <c r="E48" i="6" s="1"/>
  <c r="L22" i="6"/>
  <c r="L27" i="6" s="1"/>
  <c r="L48" i="6" s="1"/>
  <c r="N47" i="5"/>
  <c r="D22" i="5"/>
  <c r="D27" i="5" s="1"/>
  <c r="D48" i="5" s="1"/>
  <c r="C22" i="5"/>
  <c r="C27" i="5" s="1"/>
  <c r="C48" i="5" s="1"/>
  <c r="L22" i="5"/>
  <c r="L27" i="5" s="1"/>
  <c r="L48" i="5" s="1"/>
  <c r="M22" i="5"/>
  <c r="M27" i="5" s="1"/>
  <c r="M48" i="5" s="1"/>
  <c r="N21" i="5"/>
  <c r="B22" i="5"/>
  <c r="B27" i="5" s="1"/>
  <c r="B48" i="5" s="1"/>
  <c r="J22" i="5"/>
  <c r="J27" i="5" s="1"/>
  <c r="J48" i="5" s="1"/>
  <c r="N15" i="5"/>
  <c r="F22" i="5"/>
  <c r="F27" i="5" s="1"/>
  <c r="F48" i="5" s="1"/>
  <c r="G22" i="5"/>
  <c r="G27" i="5" s="1"/>
  <c r="G48" i="5" s="1"/>
  <c r="H22" i="5"/>
  <c r="H27" i="5" s="1"/>
  <c r="H48" i="5" s="1"/>
  <c r="I22" i="5"/>
  <c r="I27" i="5" s="1"/>
  <c r="I48" i="5" s="1"/>
  <c r="K22" i="5"/>
  <c r="K27" i="5" s="1"/>
  <c r="K48" i="5" s="1"/>
  <c r="E22" i="5"/>
  <c r="E27" i="5" s="1"/>
  <c r="E48" i="5" s="1"/>
  <c r="N11" i="6"/>
  <c r="N11" i="5"/>
  <c r="N76" i="6"/>
  <c r="N71" i="6"/>
  <c r="N66" i="6"/>
  <c r="N61" i="6"/>
  <c r="N22" i="6" l="1"/>
  <c r="N27" i="6" s="1"/>
  <c r="N48" i="6" s="1"/>
  <c r="N22" i="5"/>
  <c r="N27" i="5" s="1"/>
  <c r="N48" i="5" s="1"/>
  <c r="H33" i="3"/>
  <c r="F33" i="3"/>
  <c r="A3" i="8"/>
  <c r="A3" i="6"/>
  <c r="A3" i="5"/>
  <c r="A3" i="11"/>
  <c r="A3" i="10"/>
  <c r="A3" i="9"/>
  <c r="A3" i="4"/>
  <c r="B4" i="2"/>
  <c r="B4" i="3"/>
  <c r="A2" i="11"/>
  <c r="A1" i="11"/>
  <c r="A2" i="10"/>
  <c r="A1" i="10"/>
  <c r="A1" i="8"/>
  <c r="J34" i="11" a="1"/>
  <c r="J34" i="11" s="1"/>
  <c r="K34" i="11" a="1"/>
  <c r="K34" i="11" s="1"/>
  <c r="L34" i="11" a="1"/>
  <c r="L34" i="11" s="1"/>
  <c r="M34" i="11" a="1"/>
  <c r="M34" i="11" s="1"/>
  <c r="I34" i="11" a="1"/>
  <c r="I34" i="11" s="1"/>
  <c r="H34" i="3" l="1"/>
  <c r="F34" i="3"/>
  <c r="M34" i="10" a="1"/>
  <c r="M34" i="10" s="1"/>
  <c r="L34" i="10" a="1"/>
  <c r="L34" i="10" s="1"/>
  <c r="K34" i="10" a="1"/>
  <c r="K34" i="10" s="1"/>
  <c r="A1" i="6"/>
  <c r="A1" i="5"/>
  <c r="A2" i="5"/>
  <c r="A2" i="9"/>
  <c r="A1" i="9"/>
  <c r="A2" i="4"/>
  <c r="D7" i="14"/>
  <c r="D6" i="14"/>
  <c r="A1" i="4"/>
  <c r="B2" i="3"/>
  <c r="B2" i="2"/>
  <c r="H35" i="3" l="1"/>
  <c r="F35" i="3"/>
  <c r="B34" i="2"/>
  <c r="J16" i="9"/>
  <c r="K16" i="9"/>
  <c r="L16" i="9"/>
  <c r="M16" i="9"/>
  <c r="A7" i="5"/>
  <c r="A8" i="5"/>
  <c r="C16" i="11"/>
  <c r="D16" i="11"/>
  <c r="E16" i="11"/>
  <c r="F16" i="11"/>
  <c r="G16" i="11"/>
  <c r="H16" i="11"/>
  <c r="I16" i="11"/>
  <c r="J16" i="11"/>
  <c r="K16" i="11"/>
  <c r="L16" i="11"/>
  <c r="M16" i="11"/>
  <c r="C17" i="11"/>
  <c r="D17" i="11"/>
  <c r="E17" i="11"/>
  <c r="F17" i="11"/>
  <c r="G17" i="11"/>
  <c r="H17" i="11"/>
  <c r="I17" i="11"/>
  <c r="J17" i="11"/>
  <c r="K17" i="11"/>
  <c r="L17" i="11"/>
  <c r="M17" i="11"/>
  <c r="C19" i="11"/>
  <c r="D19" i="11"/>
  <c r="E19" i="11"/>
  <c r="F19" i="11"/>
  <c r="G19" i="11"/>
  <c r="H19" i="11"/>
  <c r="I19" i="11"/>
  <c r="J19" i="11"/>
  <c r="K19" i="11"/>
  <c r="L19" i="11"/>
  <c r="M19" i="11"/>
  <c r="C25" i="11"/>
  <c r="D25" i="11"/>
  <c r="E25" i="11"/>
  <c r="F25" i="11"/>
  <c r="G25" i="11"/>
  <c r="H25" i="11"/>
  <c r="I25" i="11"/>
  <c r="J25" i="11"/>
  <c r="K25" i="11"/>
  <c r="L25" i="11"/>
  <c r="M25" i="11"/>
  <c r="C22" i="11"/>
  <c r="D22" i="11"/>
  <c r="E22" i="11"/>
  <c r="F22" i="11"/>
  <c r="G22" i="11"/>
  <c r="H22" i="11"/>
  <c r="I22" i="11"/>
  <c r="J22" i="11"/>
  <c r="K22" i="11"/>
  <c r="L22" i="11"/>
  <c r="M22" i="11"/>
  <c r="C23" i="11"/>
  <c r="D23" i="11"/>
  <c r="E23" i="11"/>
  <c r="F23" i="11"/>
  <c r="G23" i="11"/>
  <c r="H23" i="11"/>
  <c r="I23" i="11"/>
  <c r="J23" i="11"/>
  <c r="K23" i="11"/>
  <c r="L23" i="11"/>
  <c r="M23" i="11"/>
  <c r="C24" i="11"/>
  <c r="D24" i="11"/>
  <c r="E24" i="11"/>
  <c r="F24" i="11"/>
  <c r="G24" i="11"/>
  <c r="H24" i="11"/>
  <c r="I24" i="11"/>
  <c r="J24" i="11"/>
  <c r="K24" i="11"/>
  <c r="L24" i="11"/>
  <c r="M24" i="11"/>
  <c r="C35" i="11"/>
  <c r="D35" i="11"/>
  <c r="E35" i="11"/>
  <c r="F35" i="11"/>
  <c r="G35" i="11"/>
  <c r="H35" i="11"/>
  <c r="I35" i="11"/>
  <c r="J35" i="11"/>
  <c r="K35" i="11"/>
  <c r="L35" i="11"/>
  <c r="M35" i="11"/>
  <c r="B24" i="11"/>
  <c r="B23" i="11"/>
  <c r="B22" i="11"/>
  <c r="B25" i="11"/>
  <c r="B19" i="11"/>
  <c r="N26" i="11"/>
  <c r="N34" i="11"/>
  <c r="N26" i="10"/>
  <c r="N34" i="10"/>
  <c r="C16" i="10"/>
  <c r="D16" i="10"/>
  <c r="E16" i="10"/>
  <c r="F16" i="10"/>
  <c r="G16" i="10"/>
  <c r="H16" i="10"/>
  <c r="I16" i="10"/>
  <c r="J16" i="10"/>
  <c r="K16" i="10"/>
  <c r="L16" i="10"/>
  <c r="M16" i="10"/>
  <c r="C17" i="10"/>
  <c r="D17" i="10"/>
  <c r="E17" i="10"/>
  <c r="F17" i="10"/>
  <c r="G17" i="10"/>
  <c r="H17" i="10"/>
  <c r="I17" i="10"/>
  <c r="J17" i="10"/>
  <c r="K17" i="10"/>
  <c r="L17" i="10"/>
  <c r="M17" i="10"/>
  <c r="C18" i="10"/>
  <c r="D18" i="10"/>
  <c r="E18" i="10"/>
  <c r="F18" i="10"/>
  <c r="G18" i="10"/>
  <c r="H18" i="10"/>
  <c r="I18" i="10"/>
  <c r="J18" i="10"/>
  <c r="K18" i="10"/>
  <c r="C19" i="10"/>
  <c r="D19" i="10"/>
  <c r="E19" i="10"/>
  <c r="F19" i="10"/>
  <c r="G19" i="10"/>
  <c r="H19" i="10"/>
  <c r="I19" i="10"/>
  <c r="J19" i="10"/>
  <c r="K19" i="10"/>
  <c r="L19" i="10"/>
  <c r="M19" i="10"/>
  <c r="C25" i="10"/>
  <c r="D25" i="10"/>
  <c r="E25" i="10"/>
  <c r="F25" i="10"/>
  <c r="G25" i="10"/>
  <c r="H25" i="10"/>
  <c r="I25" i="10"/>
  <c r="J25" i="10"/>
  <c r="K25" i="10"/>
  <c r="L25" i="10"/>
  <c r="M25" i="10"/>
  <c r="C22" i="10"/>
  <c r="D22" i="10"/>
  <c r="E22" i="10"/>
  <c r="F22" i="10"/>
  <c r="G22" i="10"/>
  <c r="H22" i="10"/>
  <c r="I22" i="10"/>
  <c r="J22" i="10"/>
  <c r="K22" i="10"/>
  <c r="L22" i="10"/>
  <c r="M22" i="10"/>
  <c r="C23" i="10"/>
  <c r="D23" i="10"/>
  <c r="E23" i="10"/>
  <c r="F23" i="10"/>
  <c r="G23" i="10"/>
  <c r="H23" i="10"/>
  <c r="I23" i="10"/>
  <c r="J23" i="10"/>
  <c r="K23" i="10"/>
  <c r="L23" i="10"/>
  <c r="M23" i="10"/>
  <c r="C24" i="10"/>
  <c r="D24" i="10"/>
  <c r="E24" i="10"/>
  <c r="F24" i="10"/>
  <c r="G24" i="10"/>
  <c r="H24" i="10"/>
  <c r="I24" i="10"/>
  <c r="J24" i="10"/>
  <c r="K24" i="10"/>
  <c r="L24" i="10"/>
  <c r="M24" i="10"/>
  <c r="C35" i="10"/>
  <c r="D35" i="10"/>
  <c r="E35" i="10"/>
  <c r="F35" i="10"/>
  <c r="G35" i="10"/>
  <c r="H35" i="10"/>
  <c r="I35" i="10"/>
  <c r="J35" i="10"/>
  <c r="K35" i="10"/>
  <c r="L35" i="10"/>
  <c r="M35" i="10"/>
  <c r="B24" i="10"/>
  <c r="B23" i="10"/>
  <c r="B22" i="10"/>
  <c r="B25" i="10"/>
  <c r="B19" i="10"/>
  <c r="B18" i="10"/>
  <c r="C35" i="9"/>
  <c r="D35" i="9"/>
  <c r="E35" i="9"/>
  <c r="F35" i="9"/>
  <c r="G35" i="9"/>
  <c r="H35" i="9"/>
  <c r="B35" i="9"/>
  <c r="B35" i="11"/>
  <c r="B35" i="10"/>
  <c r="A21" i="9"/>
  <c r="A17" i="9"/>
  <c r="H17" i="8"/>
  <c r="A17" i="8"/>
  <c r="I20" i="8"/>
  <c r="H20" i="8"/>
  <c r="A20" i="8"/>
  <c r="A20" i="6"/>
  <c r="A20" i="5"/>
  <c r="H22" i="4"/>
  <c r="G22" i="4"/>
  <c r="F22" i="4"/>
  <c r="E22" i="4"/>
  <c r="D22" i="4"/>
  <c r="C22" i="4"/>
  <c r="B22" i="4"/>
  <c r="D46" i="8"/>
  <c r="M35" i="9"/>
  <c r="L35" i="9"/>
  <c r="K35" i="9"/>
  <c r="J35" i="9"/>
  <c r="I35" i="9"/>
  <c r="A46" i="6"/>
  <c r="H46" i="8"/>
  <c r="C40" i="2"/>
  <c r="H36" i="3" l="1"/>
  <c r="F36" i="3"/>
  <c r="A17" i="11"/>
  <c r="A17" i="10"/>
  <c r="A21" i="10"/>
  <c r="A21" i="11"/>
  <c r="N19" i="10"/>
  <c r="N19" i="11"/>
  <c r="N47" i="4"/>
  <c r="B46" i="8" s="1"/>
  <c r="N18" i="4"/>
  <c r="B17" i="8" s="1"/>
  <c r="L18" i="10"/>
  <c r="N23" i="11"/>
  <c r="J22" i="4"/>
  <c r="L22" i="4"/>
  <c r="K22" i="4"/>
  <c r="I22" i="4"/>
  <c r="M22" i="4"/>
  <c r="N31" i="10"/>
  <c r="N32" i="10"/>
  <c r="N22" i="10"/>
  <c r="N30" i="10"/>
  <c r="N21" i="10"/>
  <c r="N27" i="10"/>
  <c r="N24" i="10"/>
  <c r="N35" i="10"/>
  <c r="N25" i="10"/>
  <c r="N23" i="10"/>
  <c r="N25" i="11"/>
  <c r="N31" i="11"/>
  <c r="N35" i="11"/>
  <c r="N24" i="11"/>
  <c r="N32" i="11"/>
  <c r="N21" i="11"/>
  <c r="N27" i="11"/>
  <c r="N22" i="11"/>
  <c r="N30" i="11"/>
  <c r="F46" i="8"/>
  <c r="B21" i="9"/>
  <c r="C16" i="9"/>
  <c r="D16" i="9"/>
  <c r="E16" i="9"/>
  <c r="F16" i="9"/>
  <c r="G16" i="9"/>
  <c r="H16" i="9"/>
  <c r="I16" i="9"/>
  <c r="C17" i="9"/>
  <c r="D17" i="9"/>
  <c r="E17" i="9"/>
  <c r="F17" i="9"/>
  <c r="G17" i="9"/>
  <c r="H17" i="9"/>
  <c r="I17" i="9"/>
  <c r="J17" i="9"/>
  <c r="K17" i="9"/>
  <c r="L17" i="9"/>
  <c r="M17" i="9"/>
  <c r="B17" i="9"/>
  <c r="A16" i="9"/>
  <c r="C12" i="9"/>
  <c r="D12" i="9"/>
  <c r="E12" i="9"/>
  <c r="F12" i="9"/>
  <c r="G12" i="9"/>
  <c r="H12" i="9"/>
  <c r="I12" i="9"/>
  <c r="J12" i="9"/>
  <c r="K12" i="9"/>
  <c r="L12" i="9"/>
  <c r="M12" i="9"/>
  <c r="C13" i="9"/>
  <c r="D13" i="9"/>
  <c r="E13" i="9"/>
  <c r="F13" i="9"/>
  <c r="G13" i="9"/>
  <c r="H13" i="9"/>
  <c r="I13" i="9"/>
  <c r="J13" i="9"/>
  <c r="K13" i="9"/>
  <c r="L13" i="9"/>
  <c r="M13" i="9"/>
  <c r="B13" i="9"/>
  <c r="B12" i="9"/>
  <c r="A32" i="6"/>
  <c r="A45" i="6"/>
  <c r="A44" i="6"/>
  <c r="A43" i="6"/>
  <c r="A42" i="6"/>
  <c r="A41" i="6"/>
  <c r="A33" i="6"/>
  <c r="A40" i="6"/>
  <c r="A39" i="6"/>
  <c r="A38" i="6"/>
  <c r="A36" i="6"/>
  <c r="A35" i="6"/>
  <c r="A34" i="6"/>
  <c r="A37" i="6"/>
  <c r="A31" i="6"/>
  <c r="A30" i="6"/>
  <c r="A29" i="6"/>
  <c r="A28" i="6"/>
  <c r="A29" i="5"/>
  <c r="A30" i="5"/>
  <c r="A31" i="5"/>
  <c r="A34" i="5"/>
  <c r="A35" i="5"/>
  <c r="A36" i="5"/>
  <c r="A38" i="5"/>
  <c r="A39" i="5"/>
  <c r="A40" i="5"/>
  <c r="A33" i="5"/>
  <c r="A41" i="5"/>
  <c r="A42" i="5"/>
  <c r="A43" i="5"/>
  <c r="A44" i="5"/>
  <c r="A45" i="5"/>
  <c r="A32" i="5"/>
  <c r="A28" i="5"/>
  <c r="N32" i="4"/>
  <c r="N38" i="4"/>
  <c r="N35" i="4"/>
  <c r="N36" i="4"/>
  <c r="N37" i="4"/>
  <c r="N39" i="4"/>
  <c r="N40" i="4"/>
  <c r="N41" i="4"/>
  <c r="N34" i="4"/>
  <c r="N43" i="4"/>
  <c r="N44" i="4"/>
  <c r="N45" i="4"/>
  <c r="N46" i="4"/>
  <c r="N33" i="4"/>
  <c r="C12" i="4"/>
  <c r="D12" i="4"/>
  <c r="E12" i="4"/>
  <c r="F12" i="4"/>
  <c r="G12" i="4"/>
  <c r="H12" i="4"/>
  <c r="I12" i="4"/>
  <c r="J12" i="4"/>
  <c r="K12" i="4"/>
  <c r="L12" i="4"/>
  <c r="M12" i="4"/>
  <c r="B12" i="4"/>
  <c r="A8" i="6"/>
  <c r="A7" i="6"/>
  <c r="A6" i="6"/>
  <c r="A17" i="5"/>
  <c r="A17" i="6"/>
  <c r="C23" i="3"/>
  <c r="C7" i="2"/>
  <c r="C13" i="2" s="1"/>
  <c r="H37" i="3" l="1"/>
  <c r="F37" i="3"/>
  <c r="A16" i="11"/>
  <c r="A16" i="10"/>
  <c r="M18" i="10"/>
  <c r="N18" i="10" s="1"/>
  <c r="N21" i="4"/>
  <c r="B20" i="8" s="1"/>
  <c r="N42" i="4"/>
  <c r="F38" i="3" l="1"/>
  <c r="H38" i="3"/>
  <c r="B18" i="11"/>
  <c r="H44" i="8"/>
  <c r="H45" i="8"/>
  <c r="H32" i="8"/>
  <c r="H39" i="3" l="1"/>
  <c r="F39" i="3"/>
  <c r="C18" i="11"/>
  <c r="M32" i="12"/>
  <c r="L32" i="12"/>
  <c r="K32" i="12"/>
  <c r="J32" i="12"/>
  <c r="I32" i="12"/>
  <c r="H32" i="12"/>
  <c r="G32" i="12"/>
  <c r="F32" i="12"/>
  <c r="E32" i="12"/>
  <c r="D32" i="12"/>
  <c r="C32" i="12"/>
  <c r="B32" i="12"/>
  <c r="M31" i="12"/>
  <c r="L31" i="12"/>
  <c r="K31" i="12"/>
  <c r="J31" i="12"/>
  <c r="I31" i="12"/>
  <c r="H31" i="12"/>
  <c r="G31" i="12"/>
  <c r="F31" i="12"/>
  <c r="E31" i="12"/>
  <c r="D31" i="12"/>
  <c r="C31" i="12"/>
  <c r="B31" i="12"/>
  <c r="M29" i="12"/>
  <c r="L29" i="12"/>
  <c r="K29" i="12"/>
  <c r="J29" i="12"/>
  <c r="I29" i="12"/>
  <c r="H29" i="12"/>
  <c r="G29" i="12"/>
  <c r="F29" i="12"/>
  <c r="E29" i="12"/>
  <c r="D29" i="12"/>
  <c r="C29" i="12"/>
  <c r="B29" i="12"/>
  <c r="M28" i="12"/>
  <c r="L28" i="12"/>
  <c r="K28" i="12"/>
  <c r="J28" i="12"/>
  <c r="I28" i="12"/>
  <c r="H28" i="12"/>
  <c r="G28" i="12"/>
  <c r="F28" i="12"/>
  <c r="E28" i="12"/>
  <c r="D28" i="12"/>
  <c r="C28" i="12"/>
  <c r="B28" i="12"/>
  <c r="M27" i="12"/>
  <c r="L27" i="12"/>
  <c r="K27" i="12"/>
  <c r="J27" i="12"/>
  <c r="I27" i="12"/>
  <c r="H27" i="12"/>
  <c r="G27" i="12"/>
  <c r="F27" i="12"/>
  <c r="E27" i="12"/>
  <c r="D27" i="12"/>
  <c r="C27" i="12"/>
  <c r="B27" i="12"/>
  <c r="M26" i="12"/>
  <c r="L26" i="12"/>
  <c r="K26" i="12"/>
  <c r="J26" i="12"/>
  <c r="I26" i="12"/>
  <c r="H26" i="12"/>
  <c r="G26" i="12"/>
  <c r="F26" i="12"/>
  <c r="E26" i="12"/>
  <c r="D26" i="12"/>
  <c r="C26" i="12"/>
  <c r="B26" i="12"/>
  <c r="M25" i="12"/>
  <c r="L25" i="12"/>
  <c r="K25" i="12"/>
  <c r="J25" i="12"/>
  <c r="I25" i="12"/>
  <c r="H25" i="12"/>
  <c r="G25" i="12"/>
  <c r="F25" i="12"/>
  <c r="E25" i="12"/>
  <c r="D25" i="12"/>
  <c r="C25" i="12"/>
  <c r="B25" i="12"/>
  <c r="M24" i="12"/>
  <c r="L24" i="12"/>
  <c r="K24" i="12"/>
  <c r="J24" i="12"/>
  <c r="I24" i="12"/>
  <c r="H24" i="12"/>
  <c r="G24" i="12"/>
  <c r="F24" i="12"/>
  <c r="E24" i="12"/>
  <c r="D24" i="12"/>
  <c r="C24" i="12"/>
  <c r="B24" i="12"/>
  <c r="M23" i="12"/>
  <c r="L23" i="12"/>
  <c r="K23" i="12"/>
  <c r="J23" i="12"/>
  <c r="I23" i="12"/>
  <c r="H23" i="12"/>
  <c r="G23" i="12"/>
  <c r="F23" i="12"/>
  <c r="E23" i="12"/>
  <c r="D23" i="12"/>
  <c r="C23" i="12"/>
  <c r="B23" i="12"/>
  <c r="M21" i="12"/>
  <c r="L21" i="12"/>
  <c r="K21" i="12"/>
  <c r="J21" i="12"/>
  <c r="I21" i="12"/>
  <c r="H21" i="12"/>
  <c r="G21" i="12"/>
  <c r="F21" i="12"/>
  <c r="E21" i="12"/>
  <c r="D21" i="12"/>
  <c r="C21" i="12"/>
  <c r="B21" i="12"/>
  <c r="M20" i="12"/>
  <c r="L20" i="12"/>
  <c r="K20" i="12"/>
  <c r="J20" i="12"/>
  <c r="I20" i="12"/>
  <c r="H20" i="12"/>
  <c r="G20" i="12"/>
  <c r="F20" i="12"/>
  <c r="E20" i="12"/>
  <c r="D20" i="12"/>
  <c r="C20" i="12"/>
  <c r="B20" i="12"/>
  <c r="M19" i="12"/>
  <c r="L19" i="12"/>
  <c r="K19" i="12"/>
  <c r="J19" i="12"/>
  <c r="I19" i="12"/>
  <c r="H19" i="12"/>
  <c r="G19" i="12"/>
  <c r="F19" i="12"/>
  <c r="E19" i="12"/>
  <c r="D19" i="12"/>
  <c r="C19" i="12"/>
  <c r="B19" i="12"/>
  <c r="M18" i="12"/>
  <c r="L18" i="12"/>
  <c r="K18" i="12"/>
  <c r="J18" i="12"/>
  <c r="I18" i="12"/>
  <c r="H18" i="12"/>
  <c r="G18" i="12"/>
  <c r="F18" i="12"/>
  <c r="E18" i="12"/>
  <c r="D18" i="12"/>
  <c r="C18" i="12"/>
  <c r="B18" i="12"/>
  <c r="M17" i="12"/>
  <c r="L17" i="12"/>
  <c r="K17" i="12"/>
  <c r="J17" i="12"/>
  <c r="I17" i="12"/>
  <c r="H17" i="12"/>
  <c r="G17" i="12"/>
  <c r="F17" i="12"/>
  <c r="E17" i="12"/>
  <c r="D17" i="12"/>
  <c r="C17" i="12"/>
  <c r="B17" i="12"/>
  <c r="M16" i="12"/>
  <c r="L16" i="12"/>
  <c r="K16" i="12"/>
  <c r="J16" i="12"/>
  <c r="I16" i="12"/>
  <c r="H16" i="12"/>
  <c r="G16" i="12"/>
  <c r="F16" i="12"/>
  <c r="E16" i="12"/>
  <c r="D16" i="12"/>
  <c r="C16" i="12"/>
  <c r="B16" i="12"/>
  <c r="M15" i="12"/>
  <c r="L15" i="12"/>
  <c r="K15" i="12"/>
  <c r="J15" i="12"/>
  <c r="I15" i="12"/>
  <c r="H15" i="12"/>
  <c r="G15" i="12"/>
  <c r="F15" i="12"/>
  <c r="E15" i="12"/>
  <c r="D15" i="12"/>
  <c r="C15" i="12"/>
  <c r="B15" i="12"/>
  <c r="M14" i="12"/>
  <c r="L14" i="12"/>
  <c r="K14" i="12"/>
  <c r="J14" i="12"/>
  <c r="I14" i="12"/>
  <c r="H14" i="12"/>
  <c r="G14" i="12"/>
  <c r="F14" i="12"/>
  <c r="E14" i="12"/>
  <c r="D14" i="12"/>
  <c r="C14" i="12"/>
  <c r="B14" i="12"/>
  <c r="M11" i="12"/>
  <c r="L11" i="12"/>
  <c r="K11" i="12"/>
  <c r="J11" i="12"/>
  <c r="I11" i="12"/>
  <c r="H11" i="12"/>
  <c r="G11" i="12"/>
  <c r="F11" i="12"/>
  <c r="E11" i="12"/>
  <c r="D11" i="12"/>
  <c r="C11" i="12"/>
  <c r="B11" i="12"/>
  <c r="M10" i="12"/>
  <c r="L10" i="12"/>
  <c r="K10" i="12"/>
  <c r="J10" i="12"/>
  <c r="I10" i="12"/>
  <c r="H10" i="12"/>
  <c r="G10" i="12"/>
  <c r="F10" i="12"/>
  <c r="E10" i="12"/>
  <c r="D10" i="12"/>
  <c r="C10" i="12"/>
  <c r="B10" i="12"/>
  <c r="M9" i="12"/>
  <c r="L9" i="12"/>
  <c r="K9" i="12"/>
  <c r="J9" i="12"/>
  <c r="I9" i="12"/>
  <c r="H9" i="12"/>
  <c r="G9" i="12"/>
  <c r="F9" i="12"/>
  <c r="E9" i="12"/>
  <c r="D9" i="12"/>
  <c r="C9" i="12"/>
  <c r="B9" i="12"/>
  <c r="M20" i="11"/>
  <c r="L20" i="11"/>
  <c r="K20" i="11"/>
  <c r="J20" i="11"/>
  <c r="I20" i="11"/>
  <c r="H20" i="11"/>
  <c r="G20" i="11"/>
  <c r="F20" i="11"/>
  <c r="E20" i="11"/>
  <c r="D20" i="11"/>
  <c r="C20" i="11"/>
  <c r="B20" i="11"/>
  <c r="N29" i="11"/>
  <c r="N28" i="11"/>
  <c r="B17" i="11"/>
  <c r="N17" i="11" s="1"/>
  <c r="B16" i="11"/>
  <c r="N16" i="11" s="1"/>
  <c r="M13" i="11"/>
  <c r="L13" i="11"/>
  <c r="K13" i="11"/>
  <c r="J13" i="11"/>
  <c r="I13" i="11"/>
  <c r="H13" i="11"/>
  <c r="G13" i="11"/>
  <c r="F13" i="11"/>
  <c r="E13" i="11"/>
  <c r="D13" i="11"/>
  <c r="C13" i="11"/>
  <c r="B13" i="11"/>
  <c r="M12" i="11"/>
  <c r="L12" i="11"/>
  <c r="K12" i="11"/>
  <c r="J12" i="11"/>
  <c r="I12" i="11"/>
  <c r="H12" i="11"/>
  <c r="G12" i="11"/>
  <c r="F12" i="11"/>
  <c r="E12" i="11"/>
  <c r="D12" i="11"/>
  <c r="C12" i="11"/>
  <c r="B12" i="11"/>
  <c r="M20" i="10"/>
  <c r="L20" i="10"/>
  <c r="K20" i="10"/>
  <c r="J20" i="10"/>
  <c r="I20" i="10"/>
  <c r="H20" i="10"/>
  <c r="G20" i="10"/>
  <c r="F20" i="10"/>
  <c r="E20" i="10"/>
  <c r="D20" i="10"/>
  <c r="C20" i="10"/>
  <c r="B20" i="10"/>
  <c r="N28" i="10"/>
  <c r="B17" i="10"/>
  <c r="N17" i="10" s="1"/>
  <c r="B16" i="10"/>
  <c r="M13" i="10"/>
  <c r="L13" i="10"/>
  <c r="K13" i="10"/>
  <c r="J13" i="10"/>
  <c r="I13" i="10"/>
  <c r="H13" i="10"/>
  <c r="G13" i="10"/>
  <c r="F13" i="10"/>
  <c r="E13" i="10"/>
  <c r="D13" i="10"/>
  <c r="C13" i="10"/>
  <c r="B13" i="10"/>
  <c r="M12" i="10"/>
  <c r="L12" i="10"/>
  <c r="K12" i="10"/>
  <c r="J12" i="10"/>
  <c r="I12" i="10"/>
  <c r="H12" i="10"/>
  <c r="G12" i="10"/>
  <c r="F12" i="10"/>
  <c r="E12" i="10"/>
  <c r="D12" i="10"/>
  <c r="C12" i="10"/>
  <c r="B12" i="10"/>
  <c r="C41" i="9"/>
  <c r="D41" i="9" s="1"/>
  <c r="M20" i="9"/>
  <c r="L20" i="9"/>
  <c r="K20" i="9"/>
  <c r="J20" i="9"/>
  <c r="I20" i="9"/>
  <c r="H20" i="9"/>
  <c r="G20" i="9"/>
  <c r="F20" i="9"/>
  <c r="E20" i="9"/>
  <c r="D20" i="9"/>
  <c r="C20" i="9"/>
  <c r="B20" i="9"/>
  <c r="B16" i="9"/>
  <c r="M11" i="9"/>
  <c r="C11" i="9"/>
  <c r="L11" i="9"/>
  <c r="J11" i="9"/>
  <c r="H11" i="9"/>
  <c r="D11" i="9"/>
  <c r="A19" i="8"/>
  <c r="A18" i="8"/>
  <c r="A14" i="8"/>
  <c r="A13" i="8"/>
  <c r="A10" i="8"/>
  <c r="A9" i="8"/>
  <c r="A8" i="8"/>
  <c r="A7" i="8"/>
  <c r="A6" i="8"/>
  <c r="M41" i="7"/>
  <c r="L41" i="7"/>
  <c r="K41" i="7"/>
  <c r="J41" i="7"/>
  <c r="I41" i="7"/>
  <c r="H41" i="7"/>
  <c r="G41" i="7"/>
  <c r="F41" i="7"/>
  <c r="E41" i="7"/>
  <c r="D41" i="7"/>
  <c r="C41" i="7"/>
  <c r="B41" i="7"/>
  <c r="N40" i="7"/>
  <c r="N39" i="7"/>
  <c r="N38" i="7"/>
  <c r="N37" i="7"/>
  <c r="H43" i="8" s="1"/>
  <c r="N36" i="7"/>
  <c r="H42" i="8" s="1"/>
  <c r="N35" i="7"/>
  <c r="H41" i="8" s="1"/>
  <c r="N34" i="7"/>
  <c r="H33" i="8" s="1"/>
  <c r="N33" i="7"/>
  <c r="H40" i="8" s="1"/>
  <c r="N32" i="7"/>
  <c r="H39" i="8" s="1"/>
  <c r="N31" i="7"/>
  <c r="H38" i="8" s="1"/>
  <c r="N30" i="7"/>
  <c r="H36" i="8" s="1"/>
  <c r="N29" i="7"/>
  <c r="H35" i="8" s="1"/>
  <c r="N28" i="7"/>
  <c r="H34" i="8" s="1"/>
  <c r="N27" i="7"/>
  <c r="H37" i="8" s="1"/>
  <c r="N26" i="7"/>
  <c r="H31" i="8" s="1"/>
  <c r="N25" i="7"/>
  <c r="H30" i="8" s="1"/>
  <c r="N24" i="7"/>
  <c r="H29" i="8" s="1"/>
  <c r="N23" i="7"/>
  <c r="H28" i="8" s="1"/>
  <c r="N21" i="7"/>
  <c r="H26" i="8" s="1"/>
  <c r="N20" i="7"/>
  <c r="H25" i="8" s="1"/>
  <c r="M16" i="7"/>
  <c r="M6" i="12" s="1"/>
  <c r="L16" i="7"/>
  <c r="L6" i="12" s="1"/>
  <c r="K16" i="7"/>
  <c r="K6" i="12" s="1"/>
  <c r="J16" i="7"/>
  <c r="J6" i="12" s="1"/>
  <c r="I16" i="7"/>
  <c r="I6" i="12" s="1"/>
  <c r="H16" i="7"/>
  <c r="H6" i="12" s="1"/>
  <c r="G16" i="7"/>
  <c r="G6" i="12" s="1"/>
  <c r="F16" i="7"/>
  <c r="F6" i="12" s="1"/>
  <c r="E16" i="7"/>
  <c r="E6" i="12" s="1"/>
  <c r="D16" i="7"/>
  <c r="D6" i="12" s="1"/>
  <c r="C16" i="7"/>
  <c r="C6" i="12" s="1"/>
  <c r="B16" i="7"/>
  <c r="B6" i="12" s="1"/>
  <c r="N15" i="7"/>
  <c r="H19" i="8" s="1"/>
  <c r="A15" i="7"/>
  <c r="N14" i="7"/>
  <c r="H18" i="8" s="1"/>
  <c r="A14" i="7"/>
  <c r="M12" i="7"/>
  <c r="M5" i="12" s="1"/>
  <c r="L12" i="7"/>
  <c r="L5" i="12" s="1"/>
  <c r="K12" i="7"/>
  <c r="K5" i="12" s="1"/>
  <c r="J12" i="7"/>
  <c r="J5" i="12" s="1"/>
  <c r="I12" i="7"/>
  <c r="I5" i="12" s="1"/>
  <c r="H12" i="7"/>
  <c r="H5" i="12" s="1"/>
  <c r="G12" i="7"/>
  <c r="G5" i="12" s="1"/>
  <c r="F12" i="7"/>
  <c r="F5" i="12" s="1"/>
  <c r="E12" i="7"/>
  <c r="E5" i="12" s="1"/>
  <c r="D12" i="7"/>
  <c r="D5" i="12" s="1"/>
  <c r="C12" i="7"/>
  <c r="C5" i="12" s="1"/>
  <c r="B12" i="7"/>
  <c r="B5" i="12" s="1"/>
  <c r="N11" i="7"/>
  <c r="H14" i="8" s="1"/>
  <c r="A11" i="7"/>
  <c r="N10" i="7"/>
  <c r="H13" i="8" s="1"/>
  <c r="A10" i="7"/>
  <c r="M8" i="7"/>
  <c r="M4" i="12" s="1"/>
  <c r="L8" i="7"/>
  <c r="L4" i="12" s="1"/>
  <c r="K8" i="7"/>
  <c r="K4" i="12" s="1"/>
  <c r="J8" i="7"/>
  <c r="J4" i="12" s="1"/>
  <c r="I8" i="7"/>
  <c r="I4" i="12" s="1"/>
  <c r="H8" i="7"/>
  <c r="H4" i="12" s="1"/>
  <c r="G8" i="7"/>
  <c r="G4" i="12" s="1"/>
  <c r="F8" i="7"/>
  <c r="F4" i="12" s="1"/>
  <c r="E8" i="7"/>
  <c r="E4" i="12" s="1"/>
  <c r="D8" i="7"/>
  <c r="D4" i="12" s="1"/>
  <c r="C8" i="7"/>
  <c r="C4" i="12" s="1"/>
  <c r="B8" i="7"/>
  <c r="B4" i="12" s="1"/>
  <c r="N7" i="7"/>
  <c r="H10" i="8" s="1"/>
  <c r="A7" i="7"/>
  <c r="N6" i="7"/>
  <c r="H9" i="8" s="1"/>
  <c r="A6" i="7"/>
  <c r="N5" i="7"/>
  <c r="H8" i="8" s="1"/>
  <c r="A5" i="7"/>
  <c r="N4" i="7"/>
  <c r="H7" i="8" s="1"/>
  <c r="A4" i="7"/>
  <c r="N3" i="7"/>
  <c r="H6" i="8" s="1"/>
  <c r="A3" i="7"/>
  <c r="F32" i="8"/>
  <c r="F45" i="8"/>
  <c r="F44" i="8"/>
  <c r="F43" i="8"/>
  <c r="F42" i="8"/>
  <c r="F41" i="8"/>
  <c r="F33" i="8"/>
  <c r="F40" i="8"/>
  <c r="F39" i="8"/>
  <c r="F38" i="8"/>
  <c r="F36" i="8"/>
  <c r="F35" i="8"/>
  <c r="F34" i="8"/>
  <c r="F37" i="8"/>
  <c r="F31" i="8"/>
  <c r="F29" i="8"/>
  <c r="F28" i="8"/>
  <c r="F26" i="8"/>
  <c r="F25" i="8"/>
  <c r="A19" i="6"/>
  <c r="A18" i="6"/>
  <c r="M7" i="11"/>
  <c r="L7" i="11"/>
  <c r="K7" i="11"/>
  <c r="J7" i="11"/>
  <c r="I7" i="11"/>
  <c r="H7" i="11"/>
  <c r="G7" i="11"/>
  <c r="F7" i="11"/>
  <c r="E7" i="11"/>
  <c r="D7" i="11"/>
  <c r="C7" i="11"/>
  <c r="B7" i="11"/>
  <c r="F14" i="8"/>
  <c r="A14" i="6"/>
  <c r="F13" i="8"/>
  <c r="A13" i="6"/>
  <c r="M6" i="11"/>
  <c r="L6" i="11"/>
  <c r="K6" i="11"/>
  <c r="J6" i="11"/>
  <c r="I6" i="11"/>
  <c r="H6" i="11"/>
  <c r="G6" i="11"/>
  <c r="F6" i="11"/>
  <c r="E6" i="11"/>
  <c r="D6" i="11"/>
  <c r="C6" i="11"/>
  <c r="B6" i="11"/>
  <c r="F10" i="8"/>
  <c r="A10" i="6"/>
  <c r="F9" i="8"/>
  <c r="A9" i="6"/>
  <c r="F8" i="8"/>
  <c r="F7" i="8"/>
  <c r="F6" i="8"/>
  <c r="D32" i="8"/>
  <c r="D45" i="8"/>
  <c r="D44" i="8"/>
  <c r="D43" i="8"/>
  <c r="D42" i="8"/>
  <c r="D41" i="8"/>
  <c r="D33" i="8"/>
  <c r="D40" i="8"/>
  <c r="D39" i="8"/>
  <c r="D38" i="8"/>
  <c r="D36" i="8"/>
  <c r="D35" i="8"/>
  <c r="D34" i="8"/>
  <c r="D37" i="8"/>
  <c r="D31" i="8"/>
  <c r="D30" i="8"/>
  <c r="D29" i="8"/>
  <c r="D28" i="8"/>
  <c r="D26" i="8"/>
  <c r="D25" i="8"/>
  <c r="D8" i="10"/>
  <c r="C8" i="10"/>
  <c r="B8" i="10"/>
  <c r="A19" i="5"/>
  <c r="A18" i="5"/>
  <c r="M7" i="10"/>
  <c r="L7" i="10"/>
  <c r="K7" i="10"/>
  <c r="J7" i="10"/>
  <c r="I7" i="10"/>
  <c r="H7" i="10"/>
  <c r="G7" i="10"/>
  <c r="F7" i="10"/>
  <c r="E7" i="10"/>
  <c r="D7" i="10"/>
  <c r="C7" i="10"/>
  <c r="B7" i="10"/>
  <c r="D14" i="8"/>
  <c r="A14" i="5"/>
  <c r="D13" i="8"/>
  <c r="A13" i="5"/>
  <c r="M6" i="10"/>
  <c r="L6" i="10"/>
  <c r="K6" i="10"/>
  <c r="J6" i="10"/>
  <c r="I6" i="10"/>
  <c r="H6" i="10"/>
  <c r="G6" i="10"/>
  <c r="F6" i="10"/>
  <c r="E6" i="10"/>
  <c r="D6" i="10"/>
  <c r="C6" i="10"/>
  <c r="B6" i="10"/>
  <c r="D10" i="8"/>
  <c r="A10" i="5"/>
  <c r="D9" i="8"/>
  <c r="A9" i="5"/>
  <c r="D8" i="8"/>
  <c r="D7" i="8"/>
  <c r="M48" i="4"/>
  <c r="L48" i="4"/>
  <c r="K48" i="4"/>
  <c r="J48" i="4"/>
  <c r="I48" i="4"/>
  <c r="H48" i="4"/>
  <c r="G48" i="4"/>
  <c r="F48" i="4"/>
  <c r="E48" i="4"/>
  <c r="D48" i="4"/>
  <c r="C48" i="4"/>
  <c r="B48" i="4"/>
  <c r="B32" i="8"/>
  <c r="B45" i="8"/>
  <c r="B44" i="8"/>
  <c r="B43" i="8"/>
  <c r="B42" i="8"/>
  <c r="B41" i="8"/>
  <c r="B33" i="8"/>
  <c r="B40" i="8"/>
  <c r="B39" i="8"/>
  <c r="B38" i="8"/>
  <c r="B36" i="8"/>
  <c r="B35" i="8"/>
  <c r="B34" i="8"/>
  <c r="B37" i="8"/>
  <c r="B31" i="8"/>
  <c r="N31" i="4"/>
  <c r="B30" i="8" s="1"/>
  <c r="N30" i="4"/>
  <c r="B29" i="8" s="1"/>
  <c r="N29" i="4"/>
  <c r="B28" i="8" s="1"/>
  <c r="N27" i="4"/>
  <c r="B26" i="8" s="1"/>
  <c r="N26" i="4"/>
  <c r="B25" i="8" s="1"/>
  <c r="M8" i="9"/>
  <c r="L8" i="9"/>
  <c r="K8" i="9"/>
  <c r="J8" i="9"/>
  <c r="I8" i="9"/>
  <c r="H8" i="9"/>
  <c r="G8" i="9"/>
  <c r="F8" i="9"/>
  <c r="E8" i="9"/>
  <c r="D8" i="9"/>
  <c r="C8" i="9"/>
  <c r="B8" i="9"/>
  <c r="N20" i="4"/>
  <c r="B19" i="8" s="1"/>
  <c r="N19" i="4"/>
  <c r="B18" i="8" s="1"/>
  <c r="M16" i="4"/>
  <c r="M7" i="9" s="1"/>
  <c r="L16" i="4"/>
  <c r="L7" i="9" s="1"/>
  <c r="K16" i="4"/>
  <c r="K7" i="9" s="1"/>
  <c r="J16" i="4"/>
  <c r="J7" i="9" s="1"/>
  <c r="I16" i="4"/>
  <c r="I7" i="9" s="1"/>
  <c r="H16" i="4"/>
  <c r="H7" i="9" s="1"/>
  <c r="G16" i="4"/>
  <c r="G7" i="9" s="1"/>
  <c r="F16" i="4"/>
  <c r="F7" i="9" s="1"/>
  <c r="E16" i="4"/>
  <c r="E7" i="9" s="1"/>
  <c r="D16" i="4"/>
  <c r="D7" i="9" s="1"/>
  <c r="C16" i="4"/>
  <c r="C7" i="9" s="1"/>
  <c r="B16" i="4"/>
  <c r="B7" i="9" s="1"/>
  <c r="N15" i="4"/>
  <c r="B14" i="8" s="1"/>
  <c r="N14" i="4"/>
  <c r="B13" i="8" s="1"/>
  <c r="M6" i="9"/>
  <c r="L6" i="9"/>
  <c r="K6" i="9"/>
  <c r="J6" i="9"/>
  <c r="I6" i="9"/>
  <c r="H6" i="9"/>
  <c r="G6" i="9"/>
  <c r="F6" i="9"/>
  <c r="E6" i="9"/>
  <c r="D6" i="9"/>
  <c r="C6" i="9"/>
  <c r="B6" i="9"/>
  <c r="N11" i="4"/>
  <c r="B10" i="8" s="1"/>
  <c r="N10" i="4"/>
  <c r="B9" i="8" s="1"/>
  <c r="N9" i="4"/>
  <c r="B8" i="8" s="1"/>
  <c r="N8" i="4"/>
  <c r="B7" i="8" s="1"/>
  <c r="N7" i="4"/>
  <c r="B6" i="8" s="1"/>
  <c r="C25" i="2"/>
  <c r="C22" i="2"/>
  <c r="C19" i="2"/>
  <c r="C16" i="2"/>
  <c r="B29" i="1"/>
  <c r="B12" i="1"/>
  <c r="H40" i="3" l="1"/>
  <c r="F40" i="3"/>
  <c r="B36" i="9"/>
  <c r="B15" i="9" s="1"/>
  <c r="F36" i="9"/>
  <c r="F15" i="9" s="1"/>
  <c r="D36" i="9"/>
  <c r="H36" i="9"/>
  <c r="H15" i="9" s="1"/>
  <c r="E36" i="9"/>
  <c r="E15" i="9" s="1"/>
  <c r="G36" i="9"/>
  <c r="G15" i="9" s="1"/>
  <c r="C36" i="9"/>
  <c r="C15" i="9" s="1"/>
  <c r="K36" i="9"/>
  <c r="K15" i="9" s="1"/>
  <c r="L36" i="9"/>
  <c r="L15" i="9" s="1"/>
  <c r="J36" i="9"/>
  <c r="J15" i="9" s="1"/>
  <c r="M36" i="9"/>
  <c r="M15" i="9" s="1"/>
  <c r="K36" i="10"/>
  <c r="K15" i="10" s="1"/>
  <c r="J36" i="10"/>
  <c r="J15" i="10" s="1"/>
  <c r="D15" i="9"/>
  <c r="M36" i="10"/>
  <c r="M15" i="10" s="1"/>
  <c r="C36" i="10"/>
  <c r="C15" i="10" s="1"/>
  <c r="D36" i="10"/>
  <c r="D15" i="10" s="1"/>
  <c r="E36" i="10"/>
  <c r="E15" i="10" s="1"/>
  <c r="H36" i="10"/>
  <c r="H15" i="10" s="1"/>
  <c r="C36" i="11"/>
  <c r="C15" i="11" s="1"/>
  <c r="L36" i="10"/>
  <c r="L15" i="10" s="1"/>
  <c r="I36" i="10"/>
  <c r="I15" i="10" s="1"/>
  <c r="F36" i="10"/>
  <c r="F15" i="10" s="1"/>
  <c r="G36" i="10"/>
  <c r="G15" i="10" s="1"/>
  <c r="N29" i="10"/>
  <c r="B36" i="10"/>
  <c r="B15" i="10" s="1"/>
  <c r="B36" i="11"/>
  <c r="B15" i="11" s="1"/>
  <c r="N20" i="11"/>
  <c r="D11" i="11"/>
  <c r="D18" i="11"/>
  <c r="D36" i="11" s="1"/>
  <c r="D15" i="11" s="1"/>
  <c r="E8" i="10"/>
  <c r="E5" i="10" s="1"/>
  <c r="D11" i="10"/>
  <c r="E11" i="11"/>
  <c r="G11" i="11"/>
  <c r="C11" i="11"/>
  <c r="H11" i="11"/>
  <c r="I11" i="11"/>
  <c r="M11" i="11"/>
  <c r="J11" i="11"/>
  <c r="N16" i="10"/>
  <c r="M11" i="10"/>
  <c r="B21" i="8"/>
  <c r="C17" i="8" s="1"/>
  <c r="H21" i="8"/>
  <c r="L11" i="11"/>
  <c r="K11" i="11"/>
  <c r="F11" i="11"/>
  <c r="C11" i="10"/>
  <c r="E11" i="10"/>
  <c r="F11" i="10"/>
  <c r="H11" i="10"/>
  <c r="B11" i="11"/>
  <c r="G11" i="10"/>
  <c r="I11" i="10"/>
  <c r="J11" i="10"/>
  <c r="K11" i="10"/>
  <c r="B11" i="10"/>
  <c r="B11" i="9"/>
  <c r="E11" i="9"/>
  <c r="G11" i="9"/>
  <c r="F11" i="9"/>
  <c r="I11" i="9"/>
  <c r="K11" i="9"/>
  <c r="L11" i="10"/>
  <c r="B15" i="8"/>
  <c r="F15" i="8"/>
  <c r="B30" i="1"/>
  <c r="B11" i="8"/>
  <c r="D15" i="8"/>
  <c r="D47" i="8"/>
  <c r="H11" i="8"/>
  <c r="C29" i="2"/>
  <c r="C32" i="2" s="1"/>
  <c r="C34" i="2" s="1"/>
  <c r="C35" i="2" s="1"/>
  <c r="C36" i="2" s="1"/>
  <c r="C41" i="2" s="1"/>
  <c r="N48" i="4"/>
  <c r="B47" i="8" s="1"/>
  <c r="N41" i="7"/>
  <c r="H47" i="8" s="1"/>
  <c r="F11" i="8"/>
  <c r="D11" i="8"/>
  <c r="H15" i="8"/>
  <c r="D5" i="9"/>
  <c r="D14" i="9" s="1"/>
  <c r="H5" i="9"/>
  <c r="H14" i="9" s="1"/>
  <c r="L5" i="9"/>
  <c r="L14" i="9" s="1"/>
  <c r="N22" i="4"/>
  <c r="E23" i="4"/>
  <c r="E28" i="4" s="1"/>
  <c r="E49" i="4" s="1"/>
  <c r="I23" i="4"/>
  <c r="I28" i="4" s="1"/>
  <c r="I49" i="4" s="1"/>
  <c r="M23" i="4"/>
  <c r="M28" i="4" s="1"/>
  <c r="M49" i="4" s="1"/>
  <c r="B5" i="10"/>
  <c r="B33" i="12"/>
  <c r="B13" i="12" s="1"/>
  <c r="B3" i="12"/>
  <c r="B12" i="12" s="1"/>
  <c r="F33" i="12"/>
  <c r="F13" i="12" s="1"/>
  <c r="F3" i="12"/>
  <c r="F12" i="12" s="1"/>
  <c r="J33" i="12"/>
  <c r="J13" i="12" s="1"/>
  <c r="J3" i="12"/>
  <c r="J12" i="12" s="1"/>
  <c r="N8" i="7"/>
  <c r="C17" i="7"/>
  <c r="C22" i="7" s="1"/>
  <c r="C42" i="7" s="1"/>
  <c r="G17" i="7"/>
  <c r="G22" i="7" s="1"/>
  <c r="G42" i="7" s="1"/>
  <c r="K17" i="7"/>
  <c r="K22" i="7" s="1"/>
  <c r="K42" i="7" s="1"/>
  <c r="E5" i="9"/>
  <c r="M5" i="9"/>
  <c r="M14" i="9" s="1"/>
  <c r="N16" i="4"/>
  <c r="B23" i="4"/>
  <c r="B28" i="4" s="1"/>
  <c r="B49" i="4" s="1"/>
  <c r="F23" i="4"/>
  <c r="F28" i="4" s="1"/>
  <c r="F49" i="4" s="1"/>
  <c r="J23" i="4"/>
  <c r="J28" i="4" s="1"/>
  <c r="J49" i="4" s="1"/>
  <c r="C5" i="10"/>
  <c r="C33" i="12"/>
  <c r="C13" i="12" s="1"/>
  <c r="C3" i="12"/>
  <c r="C12" i="12" s="1"/>
  <c r="G33" i="12"/>
  <c r="G13" i="12" s="1"/>
  <c r="G3" i="12"/>
  <c r="G12" i="12" s="1"/>
  <c r="K33" i="12"/>
  <c r="K13" i="12" s="1"/>
  <c r="K3" i="12"/>
  <c r="K12" i="12" s="1"/>
  <c r="N12" i="7"/>
  <c r="D17" i="7"/>
  <c r="D22" i="7" s="1"/>
  <c r="D42" i="7" s="1"/>
  <c r="H17" i="7"/>
  <c r="H22" i="7" s="1"/>
  <c r="H42" i="7" s="1"/>
  <c r="L17" i="7"/>
  <c r="L22" i="7" s="1"/>
  <c r="L42" i="7" s="1"/>
  <c r="B5" i="9"/>
  <c r="F5" i="9"/>
  <c r="J5" i="9"/>
  <c r="J14" i="9" s="1"/>
  <c r="N12" i="4"/>
  <c r="C23" i="4"/>
  <c r="C28" i="4" s="1"/>
  <c r="C49" i="4" s="1"/>
  <c r="G23" i="4"/>
  <c r="G28" i="4" s="1"/>
  <c r="G49" i="4" s="1"/>
  <c r="B38" i="1" s="1"/>
  <c r="K23" i="4"/>
  <c r="K28" i="4" s="1"/>
  <c r="K49" i="4" s="1"/>
  <c r="D5" i="10"/>
  <c r="D33" i="12"/>
  <c r="D13" i="12" s="1"/>
  <c r="D3" i="12"/>
  <c r="D12" i="12" s="1"/>
  <c r="D34" i="12" s="1"/>
  <c r="H33" i="12"/>
  <c r="H13" i="12" s="1"/>
  <c r="H3" i="12"/>
  <c r="H12" i="12" s="1"/>
  <c r="L33" i="12"/>
  <c r="L13" i="12" s="1"/>
  <c r="L3" i="12"/>
  <c r="L12" i="12" s="1"/>
  <c r="L34" i="12" s="1"/>
  <c r="N16" i="7"/>
  <c r="E17" i="7"/>
  <c r="E22" i="7" s="1"/>
  <c r="E42" i="7" s="1"/>
  <c r="I17" i="7"/>
  <c r="I22" i="7" s="1"/>
  <c r="I42" i="7" s="1"/>
  <c r="M17" i="7"/>
  <c r="M22" i="7" s="1"/>
  <c r="M42" i="7" s="1"/>
  <c r="C5" i="9"/>
  <c r="C14" i="9" s="1"/>
  <c r="G5" i="9"/>
  <c r="K5" i="9"/>
  <c r="D23" i="4"/>
  <c r="D28" i="4" s="1"/>
  <c r="D49" i="4" s="1"/>
  <c r="H23" i="4"/>
  <c r="H28" i="4" s="1"/>
  <c r="H49" i="4" s="1"/>
  <c r="L23" i="4"/>
  <c r="L28" i="4" s="1"/>
  <c r="L49" i="4" s="1"/>
  <c r="E33" i="12"/>
  <c r="E13" i="12" s="1"/>
  <c r="E3" i="12"/>
  <c r="E12" i="12" s="1"/>
  <c r="I33" i="12"/>
  <c r="I13" i="12" s="1"/>
  <c r="I3" i="12"/>
  <c r="I12" i="12" s="1"/>
  <c r="I34" i="12" s="1"/>
  <c r="M33" i="12"/>
  <c r="M13" i="12" s="1"/>
  <c r="M3" i="12"/>
  <c r="M12" i="12" s="1"/>
  <c r="B17" i="7"/>
  <c r="B22" i="7" s="1"/>
  <c r="B42" i="7" s="1"/>
  <c r="F17" i="7"/>
  <c r="F22" i="7" s="1"/>
  <c r="F42" i="7" s="1"/>
  <c r="J17" i="7"/>
  <c r="J22" i="7" s="1"/>
  <c r="J42" i="7" s="1"/>
  <c r="E41" i="9"/>
  <c r="B33" i="1" l="1"/>
  <c r="H41" i="3"/>
  <c r="F41" i="3"/>
  <c r="I35" i="12"/>
  <c r="I36" i="12" s="1"/>
  <c r="B34" i="1"/>
  <c r="I33" i="9"/>
  <c r="I36" i="9" s="1"/>
  <c r="D14" i="10"/>
  <c r="D37" i="10" s="1"/>
  <c r="C13" i="3"/>
  <c r="C14" i="3" s="1"/>
  <c r="E18" i="11"/>
  <c r="F8" i="10"/>
  <c r="F5" i="10" s="1"/>
  <c r="F14" i="10" s="1"/>
  <c r="F37" i="10" s="1"/>
  <c r="C46" i="8"/>
  <c r="I46" i="8"/>
  <c r="I17" i="8"/>
  <c r="C14" i="10"/>
  <c r="C37" i="10" s="1"/>
  <c r="B14" i="10"/>
  <c r="B37" i="10" s="1"/>
  <c r="E14" i="10"/>
  <c r="E37" i="10" s="1"/>
  <c r="K14" i="9"/>
  <c r="K37" i="9" s="1"/>
  <c r="K39" i="9" s="1"/>
  <c r="G14" i="9"/>
  <c r="G37" i="9" s="1"/>
  <c r="G39" i="9" s="1"/>
  <c r="F14" i="9"/>
  <c r="F37" i="9" s="1"/>
  <c r="F39" i="9" s="1"/>
  <c r="E14" i="9"/>
  <c r="E37" i="9" s="1"/>
  <c r="E39" i="9" s="1"/>
  <c r="C35" i="12"/>
  <c r="M35" i="12"/>
  <c r="B35" i="12"/>
  <c r="J35" i="12"/>
  <c r="G35" i="12"/>
  <c r="D35" i="12"/>
  <c r="D36" i="12" s="1"/>
  <c r="K35" i="12"/>
  <c r="L35" i="12"/>
  <c r="L36" i="12" s="1"/>
  <c r="F35" i="12"/>
  <c r="H35" i="12"/>
  <c r="E35" i="12"/>
  <c r="H22" i="8"/>
  <c r="I32" i="8" s="1"/>
  <c r="B22" i="8"/>
  <c r="M37" i="9"/>
  <c r="M39" i="9" s="1"/>
  <c r="K34" i="12"/>
  <c r="C34" i="12"/>
  <c r="F34" i="12"/>
  <c r="L37" i="9"/>
  <c r="L39" i="9" s="1"/>
  <c r="D37" i="9"/>
  <c r="D39" i="9" s="1"/>
  <c r="N23" i="4"/>
  <c r="N28" i="4" s="1"/>
  <c r="N17" i="7"/>
  <c r="N22" i="7" s="1"/>
  <c r="F41" i="9"/>
  <c r="M34" i="12"/>
  <c r="E34" i="12"/>
  <c r="C37" i="9"/>
  <c r="C39" i="9" s="1"/>
  <c r="H34" i="12"/>
  <c r="J37" i="9"/>
  <c r="J39" i="9" s="1"/>
  <c r="B14" i="9"/>
  <c r="B37" i="9" s="1"/>
  <c r="B39" i="9" s="1"/>
  <c r="B40" i="9" s="1"/>
  <c r="B10" i="9"/>
  <c r="G34" i="12"/>
  <c r="J34" i="12"/>
  <c r="B34" i="12"/>
  <c r="H37" i="9"/>
  <c r="H39" i="9" s="1"/>
  <c r="B35" i="1" l="1"/>
  <c r="H42" i="3"/>
  <c r="F42" i="3"/>
  <c r="I15" i="9"/>
  <c r="E36" i="11"/>
  <c r="E15" i="11" s="1"/>
  <c r="I9" i="9"/>
  <c r="I5" i="9" s="1"/>
  <c r="I14" i="9" s="1"/>
  <c r="C15" i="3"/>
  <c r="F18" i="11"/>
  <c r="G8" i="10"/>
  <c r="G5" i="10" s="1"/>
  <c r="G14" i="10" s="1"/>
  <c r="G37" i="10" s="1"/>
  <c r="G39" i="10" s="1"/>
  <c r="C14" i="8"/>
  <c r="C20" i="8"/>
  <c r="C19" i="8"/>
  <c r="I38" i="8"/>
  <c r="I13" i="8"/>
  <c r="I28" i="8"/>
  <c r="I18" i="8"/>
  <c r="I37" i="8"/>
  <c r="I41" i="8"/>
  <c r="I45" i="8"/>
  <c r="C36" i="12"/>
  <c r="C39" i="10"/>
  <c r="G36" i="12"/>
  <c r="B36" i="12"/>
  <c r="B39" i="10"/>
  <c r="J36" i="12"/>
  <c r="M36" i="12"/>
  <c r="K36" i="12"/>
  <c r="E39" i="10"/>
  <c r="D39" i="10"/>
  <c r="F36" i="12"/>
  <c r="H36" i="12"/>
  <c r="F39" i="10"/>
  <c r="I6" i="8"/>
  <c r="I8" i="8"/>
  <c r="I19" i="8"/>
  <c r="I29" i="8"/>
  <c r="I34" i="8"/>
  <c r="I39" i="8"/>
  <c r="I42" i="8"/>
  <c r="I47" i="8"/>
  <c r="I10" i="8"/>
  <c r="I14" i="8"/>
  <c r="I25" i="8"/>
  <c r="I30" i="8"/>
  <c r="I35" i="8"/>
  <c r="I40" i="8"/>
  <c r="I43" i="8"/>
  <c r="I7" i="8"/>
  <c r="I9" i="8"/>
  <c r="I26" i="8"/>
  <c r="I31" i="8"/>
  <c r="I36" i="8"/>
  <c r="I33" i="8"/>
  <c r="I44" i="8"/>
  <c r="C34" i="8"/>
  <c r="C8" i="8"/>
  <c r="C32" i="8"/>
  <c r="C29" i="8"/>
  <c r="C38" i="8"/>
  <c r="C18" i="8"/>
  <c r="C30" i="8"/>
  <c r="C40" i="8"/>
  <c r="C36" i="8"/>
  <c r="C47" i="8"/>
  <c r="C25" i="8"/>
  <c r="C9" i="8"/>
  <c r="C10" i="8"/>
  <c r="C42" i="8"/>
  <c r="C26" i="8"/>
  <c r="C35" i="8"/>
  <c r="C43" i="8"/>
  <c r="E36" i="12"/>
  <c r="C28" i="8"/>
  <c r="C37" i="8"/>
  <c r="C41" i="8"/>
  <c r="C7" i="8"/>
  <c r="C39" i="8"/>
  <c r="C44" i="8"/>
  <c r="C13" i="8"/>
  <c r="C6" i="8"/>
  <c r="C31" i="8"/>
  <c r="C33" i="8"/>
  <c r="C45" i="8"/>
  <c r="B42" i="9"/>
  <c r="C4" i="9"/>
  <c r="H27" i="8"/>
  <c r="I27" i="8" s="1"/>
  <c r="N42" i="7"/>
  <c r="H48" i="8" s="1"/>
  <c r="I48" i="8" s="1"/>
  <c r="G41" i="9"/>
  <c r="B27" i="8"/>
  <c r="C27" i="8" s="1"/>
  <c r="N49" i="4"/>
  <c r="B48" i="8" s="1"/>
  <c r="C48" i="8" s="1"/>
  <c r="H43" i="3" l="1"/>
  <c r="F43" i="3"/>
  <c r="I37" i="9"/>
  <c r="I39" i="9" s="1"/>
  <c r="F36" i="11"/>
  <c r="F15" i="11" s="1"/>
  <c r="G18" i="11"/>
  <c r="H8" i="10"/>
  <c r="H5" i="10" s="1"/>
  <c r="H14" i="10" s="1"/>
  <c r="H37" i="10" s="1"/>
  <c r="H39" i="10" s="1"/>
  <c r="C15" i="8"/>
  <c r="I21" i="8"/>
  <c r="I15" i="8"/>
  <c r="I11" i="8"/>
  <c r="C21" i="8"/>
  <c r="C11" i="8"/>
  <c r="H41" i="9"/>
  <c r="C40" i="9"/>
  <c r="C10" i="9"/>
  <c r="H44" i="3" l="1"/>
  <c r="F44" i="3"/>
  <c r="G36" i="11"/>
  <c r="G15" i="11" s="1"/>
  <c r="H18" i="11"/>
  <c r="D20" i="8"/>
  <c r="I8" i="10"/>
  <c r="I5" i="10" s="1"/>
  <c r="I14" i="10" s="1"/>
  <c r="I37" i="10" s="1"/>
  <c r="I39" i="10" s="1"/>
  <c r="D4" i="9"/>
  <c r="C42" i="9"/>
  <c r="I41" i="9"/>
  <c r="H45" i="3" l="1"/>
  <c r="F45" i="3"/>
  <c r="H36" i="11"/>
  <c r="H15" i="11" s="1"/>
  <c r="I18" i="11"/>
  <c r="I36" i="11" s="1"/>
  <c r="J8" i="10"/>
  <c r="J5" i="10" s="1"/>
  <c r="J14" i="10" s="1"/>
  <c r="J37" i="10" s="1"/>
  <c r="J39" i="10" s="1"/>
  <c r="D18" i="8"/>
  <c r="J41" i="9"/>
  <c r="D10" i="9"/>
  <c r="D40" i="9"/>
  <c r="H46" i="3" l="1"/>
  <c r="F46" i="3"/>
  <c r="I15" i="11"/>
  <c r="J18" i="11"/>
  <c r="D19" i="8"/>
  <c r="K8" i="10"/>
  <c r="K5" i="10" s="1"/>
  <c r="K14" i="10" s="1"/>
  <c r="K37" i="10" s="1"/>
  <c r="K39" i="10" s="1"/>
  <c r="E4" i="9"/>
  <c r="D42" i="9"/>
  <c r="K41" i="9"/>
  <c r="H47" i="3" l="1"/>
  <c r="F47" i="3"/>
  <c r="J36" i="11"/>
  <c r="J15" i="11" s="1"/>
  <c r="K18" i="11"/>
  <c r="F20" i="8"/>
  <c r="D17" i="8"/>
  <c r="D21" i="8" s="1"/>
  <c r="D22" i="8" s="1"/>
  <c r="L8" i="10"/>
  <c r="L5" i="10" s="1"/>
  <c r="L14" i="10" s="1"/>
  <c r="L37" i="10" s="1"/>
  <c r="L39" i="10" s="1"/>
  <c r="L41" i="9"/>
  <c r="E40" i="9"/>
  <c r="E10" i="9"/>
  <c r="H48" i="3" l="1"/>
  <c r="F48" i="3"/>
  <c r="K36" i="11"/>
  <c r="K15" i="11" s="1"/>
  <c r="L18" i="11"/>
  <c r="L36" i="11" s="1"/>
  <c r="E37" i="8"/>
  <c r="E32" i="8"/>
  <c r="E9" i="8"/>
  <c r="E25" i="8"/>
  <c r="E30" i="8"/>
  <c r="E14" i="8"/>
  <c r="E36" i="8"/>
  <c r="E40" i="8"/>
  <c r="E43" i="8"/>
  <c r="E41" i="8"/>
  <c r="E47" i="8"/>
  <c r="E20" i="8"/>
  <c r="E19" i="8"/>
  <c r="E29" i="8"/>
  <c r="E33" i="8"/>
  <c r="E39" i="8"/>
  <c r="E18" i="8"/>
  <c r="E45" i="8"/>
  <c r="E38" i="8"/>
  <c r="E8" i="8"/>
  <c r="E13" i="8"/>
  <c r="E31" i="8"/>
  <c r="E10" i="8"/>
  <c r="E35" i="8"/>
  <c r="E26" i="8"/>
  <c r="E7" i="8"/>
  <c r="E28" i="8"/>
  <c r="E44" i="8"/>
  <c r="E6" i="8"/>
  <c r="E34" i="8"/>
  <c r="E42" i="8"/>
  <c r="D48" i="8"/>
  <c r="E48" i="8" s="1"/>
  <c r="D27" i="8"/>
  <c r="E27" i="8" s="1"/>
  <c r="M8" i="10"/>
  <c r="M5" i="10" s="1"/>
  <c r="M14" i="10" s="1"/>
  <c r="M37" i="10" s="1"/>
  <c r="M39" i="10" s="1"/>
  <c r="E46" i="8"/>
  <c r="E17" i="8"/>
  <c r="F4" i="9"/>
  <c r="E42" i="9"/>
  <c r="M41" i="9"/>
  <c r="H49" i="3" l="1"/>
  <c r="F49" i="3"/>
  <c r="E11" i="8"/>
  <c r="M18" i="11"/>
  <c r="F47" i="8"/>
  <c r="F30" i="8"/>
  <c r="L15" i="11"/>
  <c r="E15" i="8"/>
  <c r="E21" i="8"/>
  <c r="B8" i="11"/>
  <c r="B5" i="11" s="1"/>
  <c r="B14" i="11" s="1"/>
  <c r="B37" i="11" s="1"/>
  <c r="B39" i="11" s="1"/>
  <c r="B41" i="10"/>
  <c r="F10" i="9"/>
  <c r="F40" i="9"/>
  <c r="H50" i="3" l="1"/>
  <c r="F50" i="3"/>
  <c r="M36" i="11"/>
  <c r="M15" i="11" s="1"/>
  <c r="N18" i="11"/>
  <c r="C8" i="11"/>
  <c r="C5" i="11" s="1"/>
  <c r="C14" i="11" s="1"/>
  <c r="C37" i="11" s="1"/>
  <c r="C39" i="11" s="1"/>
  <c r="G4" i="9"/>
  <c r="F42" i="9"/>
  <c r="C41" i="10"/>
  <c r="H51" i="3" l="1"/>
  <c r="F51" i="3"/>
  <c r="E8" i="11"/>
  <c r="E5" i="11" s="1"/>
  <c r="E14" i="11" s="1"/>
  <c r="E37" i="11" s="1"/>
  <c r="E39" i="11" s="1"/>
  <c r="D8" i="11"/>
  <c r="D5" i="11" s="1"/>
  <c r="D14" i="11" s="1"/>
  <c r="D37" i="11" s="1"/>
  <c r="D39" i="11" s="1"/>
  <c r="D41" i="10"/>
  <c r="G40" i="9"/>
  <c r="G10" i="9"/>
  <c r="H52" i="3" l="1"/>
  <c r="F52" i="3"/>
  <c r="H4" i="9"/>
  <c r="G42" i="9"/>
  <c r="E41" i="10"/>
  <c r="H53" i="3" l="1"/>
  <c r="F53" i="3"/>
  <c r="F8" i="11"/>
  <c r="F5" i="11" s="1"/>
  <c r="F14" i="11" s="1"/>
  <c r="F37" i="11" s="1"/>
  <c r="F39" i="11" s="1"/>
  <c r="F41" i="10"/>
  <c r="H10" i="9"/>
  <c r="H40" i="9"/>
  <c r="I4" i="9" s="1"/>
  <c r="H54" i="3" l="1"/>
  <c r="F54" i="3"/>
  <c r="G8" i="11"/>
  <c r="G5" i="11" s="1"/>
  <c r="G14" i="11" s="1"/>
  <c r="G37" i="11" s="1"/>
  <c r="G39" i="11" s="1"/>
  <c r="H42" i="9"/>
  <c r="G41" i="10"/>
  <c r="H55" i="3" l="1"/>
  <c r="F55" i="3"/>
  <c r="H8" i="11"/>
  <c r="H5" i="11" s="1"/>
  <c r="H14" i="11" s="1"/>
  <c r="H37" i="11" s="1"/>
  <c r="H39" i="11" s="1"/>
  <c r="H41" i="10"/>
  <c r="I40" i="9"/>
  <c r="I10" i="9"/>
  <c r="H56" i="3" l="1"/>
  <c r="F56" i="3"/>
  <c r="F18" i="8"/>
  <c r="I8" i="11"/>
  <c r="I5" i="11" s="1"/>
  <c r="I14" i="11" s="1"/>
  <c r="I37" i="11" s="1"/>
  <c r="I39" i="11" s="1"/>
  <c r="J4" i="9"/>
  <c r="I42" i="9"/>
  <c r="I41" i="10"/>
  <c r="H57" i="3" l="1"/>
  <c r="F57" i="3"/>
  <c r="J8" i="11"/>
  <c r="J5" i="11" s="1"/>
  <c r="J14" i="11" s="1"/>
  <c r="J37" i="11" s="1"/>
  <c r="J39" i="11" s="1"/>
  <c r="J41" i="10"/>
  <c r="J10" i="9"/>
  <c r="J40" i="9"/>
  <c r="H58" i="3" l="1"/>
  <c r="F58" i="3"/>
  <c r="K8" i="11"/>
  <c r="K5" i="11" s="1"/>
  <c r="K14" i="11" s="1"/>
  <c r="K37" i="11" s="1"/>
  <c r="K39" i="11" s="1"/>
  <c r="F19" i="8"/>
  <c r="K4" i="9"/>
  <c r="J42" i="9"/>
  <c r="K41" i="10"/>
  <c r="H59" i="3" l="1"/>
  <c r="F59" i="3"/>
  <c r="F17" i="8"/>
  <c r="F21" i="8" s="1"/>
  <c r="L8" i="11"/>
  <c r="L5" i="11" s="1"/>
  <c r="L14" i="11" s="1"/>
  <c r="L37" i="11" s="1"/>
  <c r="L39" i="11" s="1"/>
  <c r="L41" i="10"/>
  <c r="K40" i="9"/>
  <c r="K10" i="9"/>
  <c r="H60" i="3" l="1"/>
  <c r="F60" i="3"/>
  <c r="G46" i="8"/>
  <c r="G17" i="8"/>
  <c r="F22" i="8"/>
  <c r="M8" i="11"/>
  <c r="M5" i="11" s="1"/>
  <c r="M14" i="11" s="1"/>
  <c r="M37" i="11" s="1"/>
  <c r="M39" i="11" s="1"/>
  <c r="L4" i="9"/>
  <c r="K42" i="9"/>
  <c r="M41" i="10"/>
  <c r="H61" i="3" l="1"/>
  <c r="F61" i="3"/>
  <c r="F48" i="8"/>
  <c r="G48" i="8" s="1"/>
  <c r="F27" i="8"/>
  <c r="G27" i="8" s="1"/>
  <c r="G26" i="8"/>
  <c r="G14" i="8"/>
  <c r="G37" i="8"/>
  <c r="G28" i="8"/>
  <c r="G42" i="8"/>
  <c r="G30" i="8"/>
  <c r="G35" i="8"/>
  <c r="G31" i="8"/>
  <c r="G8" i="8"/>
  <c r="G29" i="8"/>
  <c r="G38" i="8"/>
  <c r="G32" i="8"/>
  <c r="G10" i="8"/>
  <c r="G40" i="8"/>
  <c r="G41" i="8"/>
  <c r="G13" i="8"/>
  <c r="G18" i="8"/>
  <c r="G9" i="8"/>
  <c r="G34" i="8"/>
  <c r="G20" i="8"/>
  <c r="G36" i="8"/>
  <c r="G47" i="8"/>
  <c r="G6" i="8"/>
  <c r="G39" i="8"/>
  <c r="G25" i="8"/>
  <c r="G33" i="8"/>
  <c r="G44" i="8"/>
  <c r="G19" i="8"/>
  <c r="G43" i="8"/>
  <c r="G45" i="8"/>
  <c r="G7" i="8"/>
  <c r="B41" i="11"/>
  <c r="L10" i="9"/>
  <c r="L40" i="9"/>
  <c r="H62" i="3" l="1"/>
  <c r="F62" i="3"/>
  <c r="C30" i="3" s="1"/>
  <c r="G15" i="8"/>
  <c r="G11" i="8"/>
  <c r="G21" i="8"/>
  <c r="M4" i="9"/>
  <c r="L42" i="9"/>
  <c r="C41" i="11"/>
  <c r="H63" i="3" l="1"/>
  <c r="F63" i="3"/>
  <c r="D41" i="11"/>
  <c r="M40" i="9"/>
  <c r="M10" i="9"/>
  <c r="H64" i="3" l="1"/>
  <c r="F64" i="3"/>
  <c r="B4" i="10"/>
  <c r="M42" i="9"/>
  <c r="E41" i="11"/>
  <c r="H65" i="3" l="1"/>
  <c r="F65" i="3"/>
  <c r="F41" i="11"/>
  <c r="B40" i="10"/>
  <c r="B10" i="10"/>
  <c r="H66" i="3" l="1"/>
  <c r="F66" i="3"/>
  <c r="G41" i="11"/>
  <c r="C4" i="10"/>
  <c r="B42" i="10"/>
  <c r="H67" i="3" l="1"/>
  <c r="F67" i="3"/>
  <c r="C40" i="10"/>
  <c r="C10" i="10"/>
  <c r="H41" i="11"/>
  <c r="H68" i="3" l="1"/>
  <c r="F68" i="3"/>
  <c r="I41" i="11"/>
  <c r="D4" i="10"/>
  <c r="C42" i="10"/>
  <c r="H69" i="3" l="1"/>
  <c r="F69" i="3"/>
  <c r="D40" i="10"/>
  <c r="D10" i="10"/>
  <c r="J41" i="11"/>
  <c r="H70" i="3" l="1"/>
  <c r="F70" i="3"/>
  <c r="K41" i="11"/>
  <c r="E4" i="10"/>
  <c r="D42" i="10"/>
  <c r="H71" i="3" l="1"/>
  <c r="F71" i="3"/>
  <c r="E40" i="10"/>
  <c r="E10" i="10"/>
  <c r="L41" i="11"/>
  <c r="H72" i="3" l="1"/>
  <c r="F72" i="3"/>
  <c r="M41" i="11"/>
  <c r="F4" i="10"/>
  <c r="E42" i="10"/>
  <c r="H73" i="3" l="1"/>
  <c r="F73" i="3"/>
  <c r="F40" i="10"/>
  <c r="F10" i="10"/>
  <c r="B38" i="12"/>
  <c r="H74" i="3" l="1"/>
  <c r="F74" i="3"/>
  <c r="C38" i="12"/>
  <c r="G4" i="10"/>
  <c r="F42" i="10"/>
  <c r="H75" i="3" l="1"/>
  <c r="F75" i="3"/>
  <c r="G40" i="10"/>
  <c r="G10" i="10"/>
  <c r="D38" i="12"/>
  <c r="H76" i="3" l="1"/>
  <c r="F76" i="3"/>
  <c r="E38" i="12"/>
  <c r="H4" i="10"/>
  <c r="G42" i="10"/>
  <c r="H77" i="3" l="1"/>
  <c r="F77" i="3"/>
  <c r="H40" i="10"/>
  <c r="H10" i="10"/>
  <c r="F38" i="12"/>
  <c r="H78" i="3" l="1"/>
  <c r="F78" i="3"/>
  <c r="G38" i="12"/>
  <c r="I4" i="10"/>
  <c r="H42" i="10"/>
  <c r="H79" i="3" l="1"/>
  <c r="F79" i="3"/>
  <c r="I40" i="10"/>
  <c r="I10" i="10"/>
  <c r="H38" i="12"/>
  <c r="H80" i="3" l="1"/>
  <c r="F80" i="3"/>
  <c r="I38" i="12"/>
  <c r="J4" i="10"/>
  <c r="I42" i="10"/>
  <c r="H81" i="3" l="1"/>
  <c r="F81" i="3"/>
  <c r="J40" i="10"/>
  <c r="J10" i="10"/>
  <c r="J38" i="12"/>
  <c r="H82" i="3" l="1"/>
  <c r="F82" i="3"/>
  <c r="K38" i="12"/>
  <c r="K4" i="10"/>
  <c r="J42" i="10"/>
  <c r="H83" i="3" l="1"/>
  <c r="F83" i="3"/>
  <c r="K40" i="10"/>
  <c r="K10" i="10"/>
  <c r="L38" i="12"/>
  <c r="H84" i="3" l="1"/>
  <c r="F84" i="3"/>
  <c r="M38" i="12"/>
  <c r="L4" i="10"/>
  <c r="K42" i="10"/>
  <c r="H85" i="3" l="1"/>
  <c r="F85" i="3"/>
  <c r="L40" i="10"/>
  <c r="L10" i="10"/>
  <c r="H86" i="3" l="1"/>
  <c r="F86" i="3"/>
  <c r="M4" i="10"/>
  <c r="L42" i="10"/>
  <c r="H87" i="3" l="1"/>
  <c r="F87" i="3"/>
  <c r="M40" i="10"/>
  <c r="M10" i="10"/>
  <c r="H88" i="3" l="1"/>
  <c r="F88" i="3"/>
  <c r="B4" i="11"/>
  <c r="M42" i="10"/>
  <c r="H89" i="3" l="1"/>
  <c r="F89" i="3"/>
  <c r="B40" i="11"/>
  <c r="B10" i="11"/>
  <c r="H90" i="3" l="1"/>
  <c r="F90" i="3"/>
  <c r="C4" i="11"/>
  <c r="B42" i="11"/>
  <c r="H91" i="3" l="1"/>
  <c r="F91" i="3"/>
  <c r="C40" i="11"/>
  <c r="C10" i="11"/>
  <c r="H92" i="3" l="1"/>
  <c r="F92" i="3"/>
  <c r="D4" i="11"/>
  <c r="C42" i="11"/>
  <c r="H93" i="3" l="1"/>
  <c r="F93" i="3"/>
  <c r="D40" i="11"/>
  <c r="D10" i="11"/>
  <c r="H94" i="3" l="1"/>
  <c r="F94" i="3"/>
  <c r="E4" i="11"/>
  <c r="D42" i="11"/>
  <c r="H95" i="3" l="1"/>
  <c r="F95" i="3"/>
  <c r="E40" i="11"/>
  <c r="E10" i="11"/>
  <c r="H96" i="3" l="1"/>
  <c r="F96" i="3"/>
  <c r="F4" i="11"/>
  <c r="E42" i="11"/>
  <c r="H97" i="3" l="1"/>
  <c r="F97" i="3"/>
  <c r="F40" i="11"/>
  <c r="F10" i="11"/>
  <c r="H98" i="3" l="1"/>
  <c r="F98" i="3"/>
  <c r="G4" i="11"/>
  <c r="F42" i="11"/>
  <c r="H99" i="3" l="1"/>
  <c r="F99" i="3"/>
  <c r="G40" i="11"/>
  <c r="G10" i="11"/>
  <c r="H100" i="3" l="1"/>
  <c r="F100" i="3"/>
  <c r="H4" i="11"/>
  <c r="G42" i="11"/>
  <c r="H101" i="3" l="1"/>
  <c r="F101" i="3"/>
  <c r="H40" i="11"/>
  <c r="I4" i="11" s="1"/>
  <c r="H10" i="11"/>
  <c r="H102" i="3" l="1"/>
  <c r="F102" i="3"/>
  <c r="H42" i="11"/>
  <c r="H103" i="3" l="1"/>
  <c r="F103" i="3"/>
  <c r="I40" i="11"/>
  <c r="I10" i="11"/>
  <c r="H104" i="3" l="1"/>
  <c r="F104" i="3"/>
  <c r="J4" i="11"/>
  <c r="I42" i="11"/>
  <c r="H105" i="3" l="1"/>
  <c r="F105" i="3"/>
  <c r="J40" i="11"/>
  <c r="J10" i="11"/>
  <c r="H106" i="3" l="1"/>
  <c r="F106" i="3"/>
  <c r="K4" i="11"/>
  <c r="J42" i="11"/>
  <c r="H107" i="3" l="1"/>
  <c r="F107" i="3"/>
  <c r="K40" i="11"/>
  <c r="K10" i="11"/>
  <c r="H108" i="3" l="1"/>
  <c r="F108" i="3"/>
  <c r="L4" i="11"/>
  <c r="K42" i="11"/>
  <c r="H109" i="3" l="1"/>
  <c r="F109" i="3"/>
  <c r="L40" i="11"/>
  <c r="L10" i="11"/>
  <c r="H110" i="3" l="1"/>
  <c r="F110" i="3"/>
  <c r="M4" i="11"/>
  <c r="L42" i="11"/>
  <c r="H111" i="3" l="1"/>
  <c r="F111" i="3"/>
  <c r="M40" i="11"/>
  <c r="M10" i="11"/>
  <c r="H112" i="3" l="1"/>
  <c r="F112" i="3"/>
  <c r="B2" i="12"/>
  <c r="M42" i="11"/>
  <c r="H113" i="3" l="1"/>
  <c r="F113" i="3"/>
  <c r="B37" i="12"/>
  <c r="B8" i="12"/>
  <c r="H114" i="3" l="1"/>
  <c r="F114" i="3"/>
  <c r="C2" i="12"/>
  <c r="B39" i="12"/>
  <c r="H115" i="3" l="1"/>
  <c r="F115" i="3"/>
  <c r="C37" i="12"/>
  <c r="C8" i="12"/>
  <c r="H116" i="3" l="1"/>
  <c r="F116" i="3"/>
  <c r="D2" i="12"/>
  <c r="C39" i="12"/>
  <c r="H117" i="3" l="1"/>
  <c r="F117" i="3"/>
  <c r="D37" i="12"/>
  <c r="D8" i="12"/>
  <c r="H118" i="3" l="1"/>
  <c r="F118" i="3"/>
  <c r="E2" i="12"/>
  <c r="D39" i="12"/>
  <c r="H119" i="3" l="1"/>
  <c r="F119" i="3"/>
  <c r="E37" i="12"/>
  <c r="E8" i="12"/>
  <c r="H120" i="3" l="1"/>
  <c r="F120" i="3"/>
  <c r="F2" i="12"/>
  <c r="E39" i="12"/>
  <c r="H121" i="3" l="1"/>
  <c r="F121" i="3"/>
  <c r="F37" i="12"/>
  <c r="F8" i="12"/>
  <c r="H122" i="3" l="1"/>
  <c r="F122" i="3"/>
  <c r="G2" i="12"/>
  <c r="F39" i="12"/>
  <c r="H123" i="3" l="1"/>
  <c r="F123" i="3"/>
  <c r="G37" i="12"/>
  <c r="G8" i="12"/>
  <c r="H124" i="3" l="1"/>
  <c r="F124" i="3"/>
  <c r="H2" i="12"/>
  <c r="G39" i="12"/>
  <c r="H125" i="3" l="1"/>
  <c r="F125" i="3"/>
  <c r="H37" i="12"/>
  <c r="H8" i="12"/>
  <c r="H126" i="3" l="1"/>
  <c r="F126" i="3"/>
  <c r="I2" i="12"/>
  <c r="H39" i="12"/>
  <c r="H127" i="3" l="1"/>
  <c r="F127" i="3"/>
  <c r="I37" i="12"/>
  <c r="I8" i="12"/>
  <c r="H128" i="3" l="1"/>
  <c r="F128" i="3"/>
  <c r="J2" i="12"/>
  <c r="I39" i="12"/>
  <c r="H129" i="3" l="1"/>
  <c r="F129" i="3"/>
  <c r="J37" i="12"/>
  <c r="J8" i="12"/>
  <c r="H130" i="3" l="1"/>
  <c r="F130" i="3"/>
  <c r="K2" i="12"/>
  <c r="J39" i="12"/>
  <c r="H131" i="3" l="1"/>
  <c r="F131" i="3"/>
  <c r="K37" i="12"/>
  <c r="K8" i="12"/>
  <c r="H132" i="3" l="1"/>
  <c r="F132" i="3"/>
  <c r="L2" i="12"/>
  <c r="K39" i="12"/>
  <c r="H133" i="3" l="1"/>
  <c r="F133" i="3"/>
  <c r="L37" i="12"/>
  <c r="L8" i="12"/>
  <c r="H134" i="3" l="1"/>
  <c r="F134" i="3"/>
  <c r="M2" i="12"/>
  <c r="L39" i="12"/>
  <c r="H135" i="3" l="1"/>
  <c r="F135" i="3"/>
  <c r="M37" i="12"/>
  <c r="M39" i="12" s="1"/>
  <c r="M8" i="12"/>
  <c r="H136" i="3" l="1"/>
  <c r="F136" i="3"/>
  <c r="H137" i="3" l="1"/>
  <c r="F137" i="3"/>
  <c r="H138" i="3" l="1"/>
  <c r="F138" i="3"/>
  <c r="H139" i="3" l="1"/>
  <c r="F139" i="3"/>
  <c r="H140" i="3" l="1"/>
  <c r="F140" i="3"/>
  <c r="H141" i="3" l="1"/>
  <c r="F141" i="3"/>
  <c r="H142" i="3" l="1"/>
  <c r="F142" i="3"/>
  <c r="H143" i="3" l="1"/>
  <c r="F143" i="3"/>
  <c r="H144" i="3" l="1"/>
  <c r="F144" i="3"/>
  <c r="H145" i="3" l="1"/>
  <c r="F145" i="3"/>
  <c r="H146" i="3" l="1"/>
  <c r="F146" i="3"/>
  <c r="H147" i="3" l="1"/>
  <c r="F147" i="3"/>
  <c r="H148" i="3" l="1"/>
  <c r="F148" i="3"/>
  <c r="H149" i="3" l="1"/>
  <c r="F149" i="3"/>
  <c r="H150" i="3" l="1"/>
  <c r="F150" i="3"/>
  <c r="H151" i="3" l="1"/>
  <c r="F151" i="3"/>
  <c r="H152" i="3" l="1"/>
  <c r="F152" i="3"/>
  <c r="H153" i="3" l="1"/>
  <c r="F153" i="3"/>
  <c r="H154" i="3" l="1"/>
  <c r="F154" i="3"/>
  <c r="H155" i="3" l="1"/>
  <c r="F155" i="3"/>
  <c r="H156" i="3" l="1"/>
  <c r="F156" i="3"/>
  <c r="H157" i="3" l="1"/>
  <c r="F157" i="3"/>
  <c r="H158" i="3" l="1"/>
  <c r="F158" i="3"/>
  <c r="H159" i="3" l="1"/>
  <c r="F159" i="3"/>
  <c r="H160" i="3" l="1"/>
  <c r="F160" i="3"/>
  <c r="H161" i="3" l="1"/>
  <c r="F161" i="3"/>
  <c r="H162" i="3" l="1"/>
  <c r="F162" i="3"/>
  <c r="H163" i="3" l="1"/>
  <c r="F163" i="3"/>
  <c r="H164" i="3" l="1"/>
  <c r="F164" i="3"/>
  <c r="H165" i="3" l="1"/>
  <c r="F165" i="3"/>
  <c r="H166" i="3" l="1"/>
  <c r="F166" i="3"/>
  <c r="H167" i="3" l="1"/>
  <c r="F167" i="3"/>
  <c r="H168" i="3" l="1"/>
  <c r="F168" i="3"/>
  <c r="H169" i="3" l="1"/>
  <c r="F169" i="3"/>
  <c r="H170" i="3" l="1"/>
  <c r="F170" i="3"/>
  <c r="H171" i="3" l="1"/>
  <c r="F171" i="3"/>
  <c r="H172" i="3" l="1"/>
  <c r="F172" i="3"/>
  <c r="H173" i="3" l="1"/>
  <c r="F173" i="3"/>
  <c r="H174" i="3" l="1"/>
  <c r="F174" i="3"/>
  <c r="H175" i="3" l="1"/>
  <c r="F175" i="3"/>
  <c r="H176" i="3" l="1"/>
  <c r="F176" i="3"/>
  <c r="H177" i="3" l="1"/>
  <c r="F177" i="3"/>
  <c r="H178" i="3" l="1"/>
  <c r="F178" i="3"/>
  <c r="H179" i="3" l="1"/>
  <c r="F179" i="3"/>
  <c r="H180" i="3" l="1"/>
  <c r="F180" i="3"/>
  <c r="H181" i="3" l="1"/>
  <c r="F181" i="3"/>
  <c r="H182" i="3" l="1"/>
  <c r="F182" i="3"/>
  <c r="H183" i="3" l="1"/>
  <c r="F183" i="3"/>
  <c r="H184" i="3" l="1"/>
  <c r="F184" i="3"/>
  <c r="H185" i="3" l="1"/>
  <c r="F185" i="3"/>
  <c r="H186" i="3" l="1"/>
  <c r="F186" i="3"/>
  <c r="H187" i="3" l="1"/>
  <c r="F187" i="3"/>
  <c r="H188" i="3" l="1"/>
  <c r="F188" i="3"/>
  <c r="H189" i="3" l="1"/>
  <c r="F189" i="3"/>
  <c r="H190" i="3" l="1"/>
  <c r="F190" i="3"/>
  <c r="H191" i="3" l="1"/>
  <c r="F191" i="3"/>
  <c r="H192" i="3" l="1"/>
  <c r="F192" i="3"/>
  <c r="H193" i="3" l="1"/>
  <c r="F193" i="3"/>
  <c r="H194" i="3" l="1"/>
  <c r="F194" i="3"/>
  <c r="H195" i="3" l="1"/>
  <c r="F195" i="3"/>
  <c r="H196" i="3" l="1"/>
  <c r="F196" i="3"/>
  <c r="H197" i="3" l="1"/>
  <c r="F197" i="3"/>
  <c r="H198" i="3" l="1"/>
  <c r="F198" i="3"/>
  <c r="H199" i="3" l="1"/>
  <c r="F199" i="3"/>
  <c r="H200" i="3" l="1"/>
  <c r="F200" i="3"/>
  <c r="H201" i="3" l="1"/>
  <c r="F201" i="3"/>
  <c r="H202" i="3" l="1"/>
  <c r="F202" i="3"/>
  <c r="H203" i="3" l="1"/>
  <c r="F203" i="3"/>
  <c r="H204" i="3" l="1"/>
  <c r="F204" i="3"/>
  <c r="H205" i="3" l="1"/>
  <c r="F205" i="3"/>
  <c r="H206" i="3" l="1"/>
  <c r="F206" i="3"/>
  <c r="H207" i="3" l="1"/>
  <c r="F207" i="3"/>
  <c r="H208" i="3" l="1"/>
  <c r="F208" i="3"/>
  <c r="H209" i="3" l="1"/>
  <c r="F209" i="3"/>
  <c r="H210" i="3" l="1"/>
  <c r="F210" i="3"/>
  <c r="H211" i="3" l="1"/>
  <c r="F211" i="3"/>
  <c r="H212" i="3" l="1"/>
  <c r="F212" i="3"/>
  <c r="H213" i="3" l="1"/>
  <c r="F213" i="3"/>
  <c r="H214" i="3" l="1"/>
  <c r="F214" i="3"/>
  <c r="H215" i="3" l="1"/>
  <c r="F215" i="3"/>
  <c r="H216" i="3" l="1"/>
  <c r="F216" i="3"/>
  <c r="H217" i="3" l="1"/>
  <c r="F217" i="3"/>
  <c r="H218" i="3" l="1"/>
  <c r="F218" i="3"/>
  <c r="H219" i="3" l="1"/>
  <c r="F219" i="3"/>
  <c r="H220" i="3" l="1"/>
  <c r="F220" i="3"/>
  <c r="H221" i="3" l="1"/>
  <c r="F221" i="3"/>
  <c r="H222" i="3" l="1"/>
  <c r="F222" i="3"/>
  <c r="H223" i="3" l="1"/>
  <c r="F223" i="3"/>
  <c r="H224" i="3" l="1"/>
  <c r="F224" i="3"/>
  <c r="H225" i="3" l="1"/>
  <c r="F225" i="3"/>
  <c r="H226" i="3" l="1"/>
  <c r="F226" i="3"/>
  <c r="H227" i="3" l="1"/>
  <c r="F227" i="3"/>
  <c r="H228" i="3" l="1"/>
  <c r="F228" i="3"/>
  <c r="H229" i="3" l="1"/>
  <c r="F229" i="3"/>
  <c r="H230" i="3" l="1"/>
  <c r="F230" i="3"/>
  <c r="H231" i="3" l="1"/>
  <c r="F231" i="3"/>
  <c r="H232" i="3" l="1"/>
  <c r="F232" i="3"/>
  <c r="H233" i="3" l="1"/>
  <c r="F233" i="3"/>
  <c r="H234" i="3" l="1"/>
  <c r="F234" i="3"/>
  <c r="H235" i="3" l="1"/>
  <c r="F235" i="3"/>
  <c r="H236" i="3" l="1"/>
  <c r="F236" i="3"/>
  <c r="H237" i="3" l="1"/>
  <c r="F237" i="3"/>
  <c r="H238" i="3" l="1"/>
  <c r="F238" i="3"/>
  <c r="H239" i="3" l="1"/>
  <c r="F239" i="3"/>
  <c r="H240" i="3" l="1"/>
  <c r="F240" i="3"/>
  <c r="H241" i="3" l="1"/>
  <c r="F241" i="3"/>
  <c r="H242" i="3" l="1"/>
  <c r="F242" i="3"/>
  <c r="H243" i="3" l="1"/>
  <c r="F243" i="3"/>
  <c r="H244" i="3" l="1"/>
  <c r="F244" i="3"/>
  <c r="H245" i="3" l="1"/>
  <c r="F245" i="3"/>
  <c r="H246" i="3" l="1"/>
  <c r="F246" i="3"/>
  <c r="H247" i="3" l="1"/>
  <c r="F247" i="3"/>
  <c r="H248" i="3" l="1"/>
  <c r="F248" i="3"/>
  <c r="H249" i="3" l="1"/>
  <c r="F249" i="3"/>
  <c r="H250" i="3" l="1"/>
  <c r="F250" i="3"/>
  <c r="H251" i="3" l="1"/>
  <c r="F251" i="3"/>
  <c r="H252" i="3" l="1"/>
  <c r="F252" i="3"/>
  <c r="H253" i="3" l="1"/>
  <c r="F253" i="3"/>
  <c r="H254" i="3" l="1"/>
  <c r="F254" i="3"/>
  <c r="H255" i="3" l="1"/>
  <c r="F255" i="3"/>
  <c r="H256" i="3" l="1"/>
  <c r="F256" i="3"/>
  <c r="H257" i="3" l="1"/>
  <c r="F257" i="3"/>
  <c r="H258" i="3" l="1"/>
  <c r="F258" i="3"/>
  <c r="H259" i="3" l="1"/>
  <c r="F259" i="3"/>
  <c r="H260" i="3" l="1"/>
  <c r="F260" i="3"/>
  <c r="H261" i="3" l="1"/>
  <c r="F261" i="3"/>
  <c r="H262" i="3" l="1"/>
  <c r="F262" i="3"/>
  <c r="H263" i="3" l="1"/>
  <c r="F263" i="3"/>
  <c r="H264" i="3" l="1"/>
  <c r="F264" i="3"/>
  <c r="H265" i="3" l="1"/>
  <c r="F265" i="3"/>
  <c r="H266" i="3" l="1"/>
  <c r="F266" i="3"/>
  <c r="H267" i="3" l="1"/>
  <c r="F267" i="3"/>
  <c r="H268" i="3" l="1"/>
  <c r="F268" i="3"/>
  <c r="H269" i="3" l="1"/>
  <c r="F269" i="3"/>
  <c r="H270" i="3" l="1"/>
  <c r="F270" i="3"/>
  <c r="H271" i="3" l="1"/>
  <c r="F271" i="3"/>
  <c r="H272" i="3" l="1"/>
  <c r="F272" i="3"/>
  <c r="H273" i="3" l="1"/>
  <c r="F273" i="3"/>
  <c r="H274" i="3" l="1"/>
  <c r="F274" i="3"/>
  <c r="H275" i="3" l="1"/>
  <c r="F275" i="3"/>
  <c r="H276" i="3" l="1"/>
  <c r="F276" i="3"/>
  <c r="H277" i="3" l="1"/>
  <c r="F277" i="3"/>
  <c r="H278" i="3" l="1"/>
  <c r="F278" i="3"/>
  <c r="H279" i="3" l="1"/>
  <c r="F279" i="3"/>
  <c r="H280" i="3" l="1"/>
  <c r="F280" i="3"/>
  <c r="H281" i="3" l="1"/>
  <c r="F281" i="3"/>
  <c r="H282" i="3" l="1"/>
  <c r="F282" i="3"/>
  <c r="H283" i="3" l="1"/>
  <c r="F283" i="3"/>
  <c r="H284" i="3" l="1"/>
  <c r="F284" i="3"/>
  <c r="H285" i="3" l="1"/>
  <c r="F285" i="3"/>
  <c r="H286" i="3" l="1"/>
  <c r="F286" i="3"/>
  <c r="H287" i="3" l="1"/>
  <c r="F287" i="3"/>
  <c r="H288" i="3" l="1"/>
  <c r="F288" i="3"/>
  <c r="H289" i="3" l="1"/>
  <c r="F289" i="3"/>
  <c r="H290" i="3" l="1"/>
  <c r="F290" i="3"/>
  <c r="H291" i="3" l="1"/>
  <c r="F291" i="3"/>
  <c r="H292" i="3" l="1"/>
  <c r="F292" i="3"/>
  <c r="H293" i="3" l="1"/>
  <c r="F293" i="3"/>
  <c r="H294" i="3" l="1"/>
  <c r="F294" i="3"/>
  <c r="H295" i="3" l="1"/>
  <c r="F295" i="3"/>
  <c r="H296" i="3" l="1"/>
  <c r="F296" i="3"/>
  <c r="H297" i="3" l="1"/>
  <c r="F297" i="3"/>
  <c r="H298" i="3" l="1"/>
  <c r="F298" i="3"/>
  <c r="H299" i="3" l="1"/>
  <c r="F299" i="3"/>
  <c r="H300" i="3" l="1"/>
  <c r="F300" i="3"/>
  <c r="H301" i="3" l="1"/>
  <c r="F301" i="3"/>
  <c r="H302" i="3" l="1"/>
  <c r="F302" i="3"/>
  <c r="H303" i="3" l="1"/>
  <c r="F303" i="3"/>
  <c r="H304" i="3" l="1"/>
  <c r="F304" i="3"/>
  <c r="H305" i="3" l="1"/>
  <c r="F305" i="3"/>
  <c r="H306" i="3" l="1"/>
  <c r="F306" i="3"/>
  <c r="H307" i="3" l="1"/>
  <c r="F307" i="3"/>
  <c r="H308" i="3" l="1"/>
  <c r="F308" i="3"/>
  <c r="H309" i="3" l="1"/>
  <c r="F309" i="3"/>
  <c r="H310" i="3" l="1"/>
  <c r="F310" i="3"/>
  <c r="H311" i="3" l="1"/>
  <c r="F311" i="3"/>
  <c r="H312" i="3" l="1"/>
  <c r="F312" i="3"/>
  <c r="H313" i="3" l="1"/>
  <c r="F313" i="3"/>
  <c r="H314" i="3" l="1"/>
  <c r="F314" i="3"/>
  <c r="H315" i="3" l="1"/>
  <c r="F315" i="3"/>
  <c r="H316" i="3" l="1"/>
  <c r="F316" i="3"/>
  <c r="H317" i="3" l="1"/>
  <c r="F317" i="3"/>
  <c r="H318" i="3" l="1"/>
  <c r="F318" i="3"/>
  <c r="H319" i="3" l="1"/>
  <c r="F319" i="3"/>
  <c r="H320" i="3" l="1"/>
  <c r="F320" i="3"/>
  <c r="H321" i="3" l="1"/>
  <c r="F321" i="3"/>
  <c r="H322" i="3" l="1"/>
  <c r="F322" i="3"/>
  <c r="H323" i="3" l="1"/>
  <c r="F323" i="3"/>
  <c r="H324" i="3" l="1"/>
  <c r="F324" i="3"/>
  <c r="H325" i="3" l="1"/>
  <c r="F325" i="3"/>
  <c r="H326" i="3" l="1"/>
  <c r="F326" i="3"/>
  <c r="H327" i="3" l="1"/>
  <c r="F327" i="3"/>
  <c r="H328" i="3" l="1"/>
  <c r="F328" i="3"/>
  <c r="H329" i="3" l="1"/>
  <c r="F329" i="3"/>
  <c r="H330" i="3" l="1"/>
  <c r="F330" i="3"/>
  <c r="H331" i="3" l="1"/>
  <c r="F331" i="3"/>
  <c r="H332" i="3" l="1"/>
  <c r="F332" i="3"/>
  <c r="H333" i="3" l="1"/>
  <c r="F333" i="3"/>
  <c r="H334" i="3" l="1"/>
  <c r="F334" i="3"/>
  <c r="H335" i="3" l="1"/>
  <c r="F335" i="3"/>
  <c r="H336" i="3" l="1"/>
  <c r="F336" i="3"/>
  <c r="H337" i="3" l="1"/>
  <c r="F337" i="3"/>
  <c r="H338" i="3" l="1"/>
  <c r="F338" i="3"/>
  <c r="H339" i="3" l="1"/>
  <c r="F339" i="3"/>
  <c r="H340" i="3" l="1"/>
  <c r="F340" i="3"/>
  <c r="H341" i="3" l="1"/>
  <c r="F341" i="3"/>
  <c r="H342" i="3" l="1"/>
  <c r="F342" i="3"/>
  <c r="H343" i="3" l="1"/>
  <c r="F343" i="3"/>
  <c r="H344" i="3" l="1"/>
  <c r="F344" i="3"/>
  <c r="H345" i="3" l="1"/>
  <c r="F345" i="3"/>
  <c r="H346" i="3" l="1"/>
  <c r="F346" i="3"/>
  <c r="H347" i="3" l="1"/>
  <c r="F347" i="3"/>
  <c r="H348" i="3" l="1"/>
  <c r="F348" i="3"/>
  <c r="H349" i="3" l="1"/>
  <c r="F349" i="3"/>
  <c r="H350" i="3" l="1"/>
  <c r="F350" i="3"/>
  <c r="H351" i="3" l="1"/>
  <c r="F351" i="3"/>
  <c r="H352" i="3" l="1"/>
  <c r="F352" i="3"/>
  <c r="H353" i="3" l="1"/>
  <c r="F353" i="3"/>
  <c r="H354" i="3" l="1"/>
  <c r="F354" i="3"/>
  <c r="H355" i="3" l="1"/>
  <c r="F355" i="3"/>
  <c r="H356" i="3" l="1"/>
  <c r="F35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<sst xmlns="http://schemas.openxmlformats.org/spreadsheetml/2006/main" count="1194" uniqueCount="317">
  <si>
    <t/>
  </si>
  <si>
    <t>Nettogehalt Lebenspartner/in</t>
  </si>
  <si>
    <t>Kindergeld</t>
  </si>
  <si>
    <t>Erziehungsgeld</t>
  </si>
  <si>
    <t>Einkommen aus Vermietung und Verpachtung</t>
  </si>
  <si>
    <t>Einkommen aus Kapitalerträgen</t>
  </si>
  <si>
    <t>Sonstige Einkünfte</t>
  </si>
  <si>
    <t>Rücklage für Einkommensteuer inkl. Soli-Zuschlag und Kirchensteuer</t>
  </si>
  <si>
    <t>Private Miete (inkl. Nebenkosten und Strom)</t>
  </si>
  <si>
    <t>Kranken- und Pflegeversicherung</t>
  </si>
  <si>
    <t>Rentenversicherung/Altersvorsorge</t>
  </si>
  <si>
    <t>Unfallversicherung (privat)</t>
  </si>
  <si>
    <t>Arbeitslosenversicherung</t>
  </si>
  <si>
    <t>Sonstige Versicherungen (Berufsunfähigkeit, Haftpflicht, Hausrat, etc.)</t>
  </si>
  <si>
    <t>Telefon/Fernsehen/Radio/Internet</t>
  </si>
  <si>
    <t>Beiträge (Vereine etc.)</t>
  </si>
  <si>
    <t>Unterhaltszahlungen an Andere</t>
  </si>
  <si>
    <t>Zinsen und Tilgung von privat aufgenommenen Krediten</t>
  </si>
  <si>
    <t>Sonstiges</t>
  </si>
  <si>
    <t>Kapitalbedarf</t>
  </si>
  <si>
    <t>Sachinvestitionen</t>
  </si>
  <si>
    <t>Gründungsnebenkosten</t>
  </si>
  <si>
    <t>Kautionen / Gebühren / Provisionen</t>
  </si>
  <si>
    <t>Maklerprovisionen</t>
  </si>
  <si>
    <t>Büroerstausstattung</t>
  </si>
  <si>
    <t>Büromaterial</t>
  </si>
  <si>
    <t>Markteinführung / Werbung</t>
  </si>
  <si>
    <t>Werbematerialien</t>
  </si>
  <si>
    <t>Betriebsmittel</t>
  </si>
  <si>
    <t>Zusätzliche Liquiditätsreserve</t>
  </si>
  <si>
    <t>Für den Fall, dass die Entwicklung schlechter verläuft als heute geplant.</t>
  </si>
  <si>
    <t>Finanzierung</t>
  </si>
  <si>
    <t>Sachwerte/Eigenleistungen</t>
  </si>
  <si>
    <t>Summe Eigenkapital</t>
  </si>
  <si>
    <t>Hausbankdarlehen</t>
  </si>
  <si>
    <t>Summe Fremdkapital</t>
  </si>
  <si>
    <t>Gesamtkapital</t>
  </si>
  <si>
    <t>Finanzierungslücke/-reserve</t>
  </si>
  <si>
    <t>Umsatzvorschau</t>
  </si>
  <si>
    <t>Jan</t>
  </si>
  <si>
    <t>Feb</t>
  </si>
  <si>
    <t>Mär</t>
  </si>
  <si>
    <t>Apr</t>
  </si>
  <si>
    <t>Mai</t>
  </si>
  <si>
    <t>Jun</t>
  </si>
  <si>
    <t>Jul</t>
  </si>
  <si>
    <t>Aug</t>
  </si>
  <si>
    <t>Sep</t>
  </si>
  <si>
    <t>Okt</t>
  </si>
  <si>
    <t>Nov</t>
  </si>
  <si>
    <t>Dez</t>
  </si>
  <si>
    <t>Summe</t>
  </si>
  <si>
    <t>Wenn Sie als Kleinunternehmer im Sinne des Umsatzsteuerrechts starten, arbeiten Sie hier trotzdem mit Nettowerten, damit in der Liquiditätsplanung die korrekten Bruttowerte ermittelt werden.</t>
  </si>
  <si>
    <t>Umsatzvorschau (netto, 19%)</t>
  </si>
  <si>
    <t>Geschäftsbereich 1</t>
  </si>
  <si>
    <t>Geschäftsbereich 3</t>
  </si>
  <si>
    <t>Geschäftsbereich 4</t>
  </si>
  <si>
    <t>Geschäftsbereich 5</t>
  </si>
  <si>
    <t>Umsatzerlöse (netto, 19%)</t>
  </si>
  <si>
    <t>Umsatzvorschau (netto, 7%)</t>
  </si>
  <si>
    <t>Geschäftsbereich 6</t>
  </si>
  <si>
    <t>Geschäftsbereich 7</t>
  </si>
  <si>
    <t>Umsatzerlöse (netto, 7%)</t>
  </si>
  <si>
    <t>Umsatzvorschau (netto, 0%)</t>
  </si>
  <si>
    <t>Umsatzerlöse (netto, 0%)</t>
  </si>
  <si>
    <t>Umsatz Gesamt</t>
  </si>
  <si>
    <t>Kostenvorschau (netto)</t>
  </si>
  <si>
    <t>Wareneinkauf/Materialeinsatz</t>
  </si>
  <si>
    <t>Fremdleistungen</t>
  </si>
  <si>
    <t>Rohertrag</t>
  </si>
  <si>
    <t>Personalkosten (nur Mitarbeiter)</t>
  </si>
  <si>
    <t>Personalkosten ohne Unternehmerlohn! Lohnnebenkosten beachten.</t>
  </si>
  <si>
    <t>Geschäftsführerbezüge (z.B. bei GmbH)</t>
  </si>
  <si>
    <t>Miete (gewerblich)</t>
  </si>
  <si>
    <t>Mietnebenkosten (Strom, Wasser, Heizung, etc.)</t>
  </si>
  <si>
    <t>Leasing</t>
  </si>
  <si>
    <t xml:space="preserve">Fahrzeugkosten </t>
  </si>
  <si>
    <t>Reisekosten</t>
  </si>
  <si>
    <t>Abschreibungen</t>
  </si>
  <si>
    <t>Geringwertige Wirtschaftsgüter (GWG)</t>
  </si>
  <si>
    <t xml:space="preserve">Reparatur/Instandhaltung </t>
  </si>
  <si>
    <t>Versicherungen (betriebliche)</t>
  </si>
  <si>
    <t>Beiträge zur gesetzlichen Unfallversicherung stellen Betriebsausgabe dar.</t>
  </si>
  <si>
    <t>Gebühren und Beiträge</t>
  </si>
  <si>
    <t>Telefon, Fax, Internet etc</t>
  </si>
  <si>
    <t>Buchführung, Beratung etc</t>
  </si>
  <si>
    <t>Kreditzinsen</t>
  </si>
  <si>
    <t>Steuern und Abgaben</t>
  </si>
  <si>
    <t>Kosten Gesamt</t>
  </si>
  <si>
    <t>Betriebsergebnis</t>
  </si>
  <si>
    <t>Bei Überlassung aus Privatvermögen Ansatz von 0,30 Euro/km, ansonsten echte Kosten ohne Abschreibung</t>
  </si>
  <si>
    <t>können bis 410 Euro (800 Euro ab 2018) Kaufpreis im Jahr der Anschaffung voll abgezogen werden.</t>
  </si>
  <si>
    <t>Rumpf-Jahr</t>
  </si>
  <si>
    <t>in % v. Umsatz</t>
  </si>
  <si>
    <t>1. Jahr</t>
  </si>
  <si>
    <t>2. Jahr</t>
  </si>
  <si>
    <t>3. Jahr</t>
  </si>
  <si>
    <t>1. Liquide Mittel am Monatsanfang (Bank + Kasse)</t>
  </si>
  <si>
    <t>2. Einzahlungen, brutto</t>
  </si>
  <si>
    <t>Umsätze 19 %</t>
  </si>
  <si>
    <t>Umsätze 7 %</t>
  </si>
  <si>
    <t>Umsätze 0 %</t>
  </si>
  <si>
    <t>Sonstige Einzahlungen (z. B. Kreditauszahlungen, Gründungszuschuss)</t>
  </si>
  <si>
    <t>Verfügbare Liquidität im Monat (1. + 2.)</t>
  </si>
  <si>
    <t>3. Projektbezogene Auszahlungen ("Fremdkosten"), brutto</t>
  </si>
  <si>
    <t>Waren/Material 19 %</t>
  </si>
  <si>
    <t>Der Übersichtlichkeit wegen haben wir an dieser Stelle nur den Regelsteuersatz aufgenommen. Wenn Sie Waren oder Leistungen mit 7% oder 0% beziehen, erhöht sich Ihr Umsatzsteuersaldo.</t>
  </si>
  <si>
    <t>Fremdleistungen 19 %</t>
  </si>
  <si>
    <t>Roherlös (2. - 3.)</t>
  </si>
  <si>
    <t>4. Laufende Auszahlungen ("Fixkosten"), brutto</t>
  </si>
  <si>
    <t>Miete (gewerblich) 19 %</t>
  </si>
  <si>
    <t>Mietnebenkosten (z. B. Strom, Wasser, Heizung) 19 %</t>
  </si>
  <si>
    <t>Leasing 19 %</t>
  </si>
  <si>
    <t>Fahrzeugkosten 19%</t>
  </si>
  <si>
    <t>Werbung und Vertriebskosten 19 %</t>
  </si>
  <si>
    <t>Reisekosten 19 %</t>
  </si>
  <si>
    <t>Investitionen 19%</t>
  </si>
  <si>
    <t>Kein Formelbezug, Werte bitte selbst eintragen</t>
  </si>
  <si>
    <t>Geringwertige Wirtschaftsgüter 19%</t>
  </si>
  <si>
    <t>Reparatur/Instandhaltung 19 %</t>
  </si>
  <si>
    <t>Telefon, Fax, Internet 19%</t>
  </si>
  <si>
    <t>Buchführung, Beratung 19 %</t>
  </si>
  <si>
    <t>sonstige Kosten 19 %</t>
  </si>
  <si>
    <t>Tilgungen</t>
  </si>
  <si>
    <t>Umsatzsteuersaldo (Netto-Umsatz abzgl. Vorsteuer)</t>
  </si>
  <si>
    <t>Bei Kleinunternehmern im Sinne des Umsatzsteuerrechts verändert sich das Betriebsergebnis um den hier erscheinenden Wert.</t>
  </si>
  <si>
    <t>5. Überdeckung (+) Unterdeckung (-)</t>
  </si>
  <si>
    <t>6. Privatentnahme</t>
  </si>
  <si>
    <t>7. Überdeckung (+) Unterdeckung (-) (nach Privatentnahme)</t>
  </si>
  <si>
    <t>8 . Liquide Mittel am Monatsende</t>
  </si>
  <si>
    <t>Kontokorrentkredit (Wert ist aus der Tabelle Finanzierung zu übernehmen)</t>
  </si>
  <si>
    <t>9. Liquide Mittel inkl. Kontokorrentrahmen</t>
  </si>
  <si>
    <t>Geschäftsbereich 2</t>
  </si>
  <si>
    <t xml:space="preserve">Mindestbeitrag in gesetzlicher Kranken- und Pflegeversicherung etwa 400 Euro pro Monat </t>
  </si>
  <si>
    <t>Bürobedarf, Kontoführung Bankkonto, sonstige Kosten</t>
  </si>
  <si>
    <t>Marketing</t>
  </si>
  <si>
    <t xml:space="preserve">Fahrzeug-/Fahrtkosten </t>
  </si>
  <si>
    <t>Private Lebenshaltung</t>
  </si>
  <si>
    <t>Private Kfz-Kosten</t>
  </si>
  <si>
    <t>Monatlich</t>
  </si>
  <si>
    <t>Einnahmen privat gesamt</t>
  </si>
  <si>
    <t>Einnahmen privat</t>
  </si>
  <si>
    <t>in EUR</t>
  </si>
  <si>
    <t>Unterhaltet</t>
  </si>
  <si>
    <t>Ausgaben privat</t>
  </si>
  <si>
    <t>Rechnen Sie als grobe Schätzung manuell hier 25% des Betriebsergebnisses aus der Rentabilitätsplanung aus dem ersten Jahr ein und teilen diesen durch 12 .</t>
  </si>
  <si>
    <t xml:space="preserve">Kosten des täglichen Bedarfs </t>
  </si>
  <si>
    <t>Rücklagen für Neuanschaffungen, Urlaub.</t>
  </si>
  <si>
    <t>Privatentnahme</t>
  </si>
  <si>
    <t>Ausgaben privat gesamt</t>
  </si>
  <si>
    <t>Wenn Sie in einem Haushalt mit mehreren Personen leben, z. B. Lebenspartner/in, Kinder dann rechnen Sie auch die Ausgaben für den gesamten Haushalt. Wenn Sie nur Ihre Einnahmen rechnen, dann setzten Sie für die Ausgaben nur Ihren persönlichen Anteil an.</t>
  </si>
  <si>
    <t>Grob ab 10% des Einkommens</t>
  </si>
  <si>
    <t>Sachinvestitionen gesamt</t>
  </si>
  <si>
    <t>Betriebs- und Geschäftsausstattung gesamt</t>
  </si>
  <si>
    <t>Füllen Sie nur die Positionen aus, die für Sie in Frage kommen. Alle anderen Positionen leer lassen, ggf. löschen (vorher am besten eine Kopie der Datei speichern).</t>
  </si>
  <si>
    <t>Alle Kosten, die einmalig zur Gründung anfallen.</t>
  </si>
  <si>
    <t>Betriebsmittel gesamt</t>
  </si>
  <si>
    <t>Dieser Betrag muss gleich Null sein !</t>
  </si>
  <si>
    <t>Eigene Mittel</t>
  </si>
  <si>
    <t>Z. B. Beteiligungskapital</t>
  </si>
  <si>
    <t>Position 1</t>
  </si>
  <si>
    <t>Position 2</t>
  </si>
  <si>
    <t>Position 3</t>
  </si>
  <si>
    <t>Position 4</t>
  </si>
  <si>
    <t>Position 5</t>
  </si>
  <si>
    <t>Sachwerte/Eigenleistungen gesamt</t>
  </si>
  <si>
    <t>Bitte Bezeichnung und Schätzwerte unten angeben.</t>
  </si>
  <si>
    <t>Umsatz gesamt</t>
  </si>
  <si>
    <t>Rentabilitätsvorausschau Übersicht</t>
  </si>
  <si>
    <t>Wenn Sie in einem Haushalt mit mehreren Personen leben -, z. B. Lebenspartner/in, Kinder - dann rechnen Sie Einnahmen für den gesamten Haushalt. Alternativ rechnen Sie nur Ihre persönlichen Einnahmen.</t>
  </si>
  <si>
    <t>Briefpapier/Visitenkarten, etc.</t>
  </si>
  <si>
    <t>Geld, dass Sie privat für Ihre Existenzgründung einsetzen.</t>
  </si>
  <si>
    <t>Telefon, Fax, Internet etc.</t>
  </si>
  <si>
    <t>Buchführung, Beratung etc.</t>
  </si>
  <si>
    <t>Bitte nur Gewerbesteuer, Grundsteuer, keine Einkommenssteuer oder bei GmbHs auch keine Körperschaftssteuer.</t>
  </si>
  <si>
    <t>Weiterbildung</t>
  </si>
  <si>
    <t>Versicherungen (betriebliche), Gebühren, Beiräge</t>
  </si>
  <si>
    <t>Verbrauchmaterial</t>
  </si>
  <si>
    <t>Sonstige Kosten</t>
  </si>
  <si>
    <t>Mietkaution</t>
  </si>
  <si>
    <t>Steuerberater</t>
  </si>
  <si>
    <t>Website</t>
  </si>
  <si>
    <t>Softwarelizenz</t>
  </si>
  <si>
    <t>Reserve für Unvorhergesehenes</t>
  </si>
  <si>
    <t>Langfristiger Kapitalbedarf Sachinvestitionen + Gründungsnebenkosten</t>
  </si>
  <si>
    <t>Anteil für Reserve</t>
  </si>
  <si>
    <t>Anlaufkosten</t>
  </si>
  <si>
    <t xml:space="preserve"> Gründungskosten gesamt</t>
  </si>
  <si>
    <t>Reserve für Unvorhergesehenes gesamt</t>
  </si>
  <si>
    <t>Anlage 1</t>
  </si>
  <si>
    <t>Kapitalbedarf gesamt</t>
  </si>
  <si>
    <t>Anlage 2</t>
  </si>
  <si>
    <t>Jahr1</t>
  </si>
  <si>
    <t>Jahr2</t>
  </si>
  <si>
    <t>Jahr3</t>
  </si>
  <si>
    <t>Anlage 3</t>
  </si>
  <si>
    <t>Anlage 4</t>
  </si>
  <si>
    <t>Geschäftsbereich 8</t>
  </si>
  <si>
    <t>Geschäftsbereich 9</t>
  </si>
  <si>
    <t>Geschäftsbereich 10</t>
  </si>
  <si>
    <t>Geschäftsbereich 11</t>
  </si>
  <si>
    <t>Menge</t>
  </si>
  <si>
    <t>Preis</t>
  </si>
  <si>
    <t>Umsatz Gb 1</t>
  </si>
  <si>
    <t>Umsatz Gb 2</t>
  </si>
  <si>
    <t>Umsatz Gb 3</t>
  </si>
  <si>
    <t>Umsatz Gb 4</t>
  </si>
  <si>
    <t>Manuell eintragen.</t>
  </si>
  <si>
    <t>Firma &amp; Name</t>
  </si>
  <si>
    <t>Text</t>
  </si>
  <si>
    <t>Umsatz Gb 5</t>
  </si>
  <si>
    <t>Bei Bedarf den Umsätzen der einzelnen Geschäftsbereiche mit einer Formelverknüpfung zuordnen.</t>
  </si>
  <si>
    <t>Menge gesamt</t>
  </si>
  <si>
    <t>Beratungsleistungen</t>
  </si>
  <si>
    <t>Unternehmensberater / Rechtsanwalt</t>
  </si>
  <si>
    <t>Ads, Anzeigen</t>
  </si>
  <si>
    <t>Weitere Positionen bei Bedarf - Zeile kopieren und oberhalb dieser einfügen</t>
  </si>
  <si>
    <t>Bitte eintragen oder mit Tabellen unten Verknüpfen</t>
  </si>
  <si>
    <t>Ggf. nicht benöttigte Zeilen ausblenden</t>
  </si>
  <si>
    <t>Bitte eintragen - für alle Zeilen links, die keine Formelm beinhalten.</t>
  </si>
  <si>
    <t>Sie können die Einträge in der Excelspalte verändern. Die Bezeichnungen werden in allen anderen Blätter übernommen.</t>
  </si>
  <si>
    <t xml:space="preserve"> Die Bezeichnungen werden aus dem Blatt Rentabilität - Rumpfjahr übernommen.</t>
  </si>
  <si>
    <t>Haftungsausschluss und Hinweise zur Nutzung</t>
  </si>
  <si>
    <t>Die Datei "FachkundigeStellungnahme.xls" dient nur als Beispiel  zu Erstellung eigener Planungsunterlagen. Beachten Sie, dass Sie individuell ggf. umfangreiche Änderungen bzw. Ergänzungen in den Einzelpositionen, Formeln und Verknüpfungen durchführen müssen. Dazu sind ausreichende Excel-Kenntnisse erforderlich.</t>
  </si>
  <si>
    <t>Selbstverständlich unterstütze ich Sie gen bei Ihrem Vorhaben und / oder Ihren Eingaben.</t>
  </si>
  <si>
    <t>Haftungsauschluss</t>
  </si>
  <si>
    <t>z.B. Essen, Trinken, Kleidung etc. Als Anhaltspunkt berücksichtigen Sie z.B. 400-500 Euro je Erwachsenem und 200 Euro je Kind - Stand 2024.</t>
  </si>
  <si>
    <t xml:space="preserve">Der Download der Datei "Finanzplan-Fachkundige_Stellungnahme.xlsx" erfolgt auf eigene Gefahr und unter Ausschluss jeglicher Haftung oder Gewährleistung, was Sie mit Nutzung jedes Hyperlinks auf meiner Seite anerkennen.  Eine Haftung seitens des Betriebsberaters Dipl.-Kfm. Reinhard Strempel für Funktionsfähigkeit, Rechtswirksamkeit, Schäden und Beeinträchtigungen durch Computerviren oder Installationsfolgen bzw. Nutzung der Datei auf Ihren Systemen ist ausgeschlossen. Schadenersatzansprüche sind ausgeschlossen. Dies gilt auch für Ansprüche auf Ersatz von Folgeschäden wie Datenverlust. </t>
  </si>
  <si>
    <t>Gründungsnebenkosten gesamt</t>
  </si>
  <si>
    <t>Hier tragen Sie alle einmaligen Ausgaben ein, die für den Start Ihrer Selbstständigkeit notwendig sind.</t>
  </si>
  <si>
    <r>
      <t>Bitte tragen Sie Ihre monatlich erwarteten Umsätze und Kosten</t>
    </r>
    <r>
      <rPr>
        <b/>
        <sz val="12"/>
        <color rgb="FFFF0000"/>
        <rFont val="Aptos"/>
        <family val="2"/>
      </rPr>
      <t xml:space="preserve"> netto (ohne Umsatzsteuer) </t>
    </r>
    <r>
      <rPr>
        <sz val="12"/>
        <rFont val="Aptos"/>
        <family val="2"/>
      </rPr>
      <t>ein. Jährlich entstehende Kosten bitte entweder im Monat der Entstehung eintragen oder durch 12 teilen und monatlich eintragen.  Bitte vergessen Sie nicht alle Kostenpositionen durchzugehen und komplett einzutragen. Denken Sie auch an Software, Marketing, Versicherungen, Steuerberater/Buchhaltung. Wenn die Positionen fehlen - Grund erläutern.</t>
    </r>
  </si>
  <si>
    <t>Position</t>
  </si>
  <si>
    <t>monatlich</t>
  </si>
  <si>
    <t>Privater Finanzbedarf</t>
  </si>
  <si>
    <t>Sicherheitsreserve</t>
  </si>
  <si>
    <t>Gewinn aus Selbstständigkeit Jahr 1</t>
  </si>
  <si>
    <t>Sollte unbedingt postiv sein.</t>
  </si>
  <si>
    <t>Gründungsdatum</t>
  </si>
  <si>
    <t>Reinhard Strempel</t>
  </si>
  <si>
    <t>Die Agentur für Arbeit prüft, ob Ihr Gewinn ausreicht, um Ihren privaten Lebensunterhalt zu decken. Bitte rechnen Sie Lebenshaltungskosten realistisch und nicht zu niedrig.</t>
  </si>
  <si>
    <t>Wirtschaftsgut</t>
  </si>
  <si>
    <t>Nutzungsdauer</t>
  </si>
  <si>
    <t>Laptop / Notebook</t>
  </si>
  <si>
    <t>1 Jahr</t>
  </si>
  <si>
    <t>Desktop-PC</t>
  </si>
  <si>
    <t>3 Jahre</t>
  </si>
  <si>
    <t>Monitor</t>
  </si>
  <si>
    <t>Server</t>
  </si>
  <si>
    <t>Drucker / Scanner</t>
  </si>
  <si>
    <t>Smartphone</t>
  </si>
  <si>
    <t>5 Jahre</t>
  </si>
  <si>
    <t>Telefonanlage</t>
  </si>
  <si>
    <t>Büromöbel (Schreibtisch, Schränke)</t>
  </si>
  <si>
    <t>13 Jahre</t>
  </si>
  <si>
    <t>Konferenztisch</t>
  </si>
  <si>
    <t>Bürostuhl</t>
  </si>
  <si>
    <t>Praxis- oder Kanzleieinrichtung</t>
  </si>
  <si>
    <t>10–13 Jahre</t>
  </si>
  <si>
    <t>Software (Standardsoftware)</t>
  </si>
  <si>
    <t>Website / Programmierung</t>
  </si>
  <si>
    <t>meist 3 Jahre</t>
  </si>
  <si>
    <t>Gaststätteneinrichtung allgemein</t>
  </si>
  <si>
    <t>10 Jahre</t>
  </si>
  <si>
    <t>Tische / Stühle</t>
  </si>
  <si>
    <t>Theke / Bar</t>
  </si>
  <si>
    <t>Kühltheken</t>
  </si>
  <si>
    <t>8 Jahre</t>
  </si>
  <si>
    <t>Kühlschränke</t>
  </si>
  <si>
    <t>7 Jahre</t>
  </si>
  <si>
    <t>Gefrierschränke</t>
  </si>
  <si>
    <t>Geschirrspüler Gastronomie</t>
  </si>
  <si>
    <t>Backöfen / Pizzaöfen</t>
  </si>
  <si>
    <t>Kaffeemaschinen (Gastro)</t>
  </si>
  <si>
    <t>Küchenmaschinen</t>
  </si>
  <si>
    <t>5–10 Jahre</t>
  </si>
  <si>
    <t>Geschirr / Besteck</t>
  </si>
  <si>
    <t>3–5 Jahre</t>
  </si>
  <si>
    <t>Beleuchtungseinrichtungen</t>
  </si>
  <si>
    <t>PKW</t>
  </si>
  <si>
    <t>6 Jahre</t>
  </si>
  <si>
    <t>Transporter / Kleintransporter</t>
  </si>
  <si>
    <t>LKW</t>
  </si>
  <si>
    <t>9 Jahre</t>
  </si>
  <si>
    <t>Anhänger</t>
  </si>
  <si>
    <t>Motorrad</t>
  </si>
  <si>
    <t>E-Bike / Fahrrad betrieblich</t>
  </si>
  <si>
    <t>Beipiele für Aufwendungen für Abschreibungen</t>
  </si>
  <si>
    <t>Werkzeugmaschinen</t>
  </si>
  <si>
    <t>Produktionsmaschinen</t>
  </si>
  <si>
    <t>10–15 Jahre</t>
  </si>
  <si>
    <t>Baumaschinen</t>
  </si>
  <si>
    <t>Landmaschinen</t>
  </si>
  <si>
    <t>8–12 Jahre</t>
  </si>
  <si>
    <t>Verpackungsmaschinen</t>
  </si>
  <si>
    <t>Druckmaschinen</t>
  </si>
  <si>
    <t>10–12 Jahre</t>
  </si>
  <si>
    <t>Beamer / Präsentationstechnik</t>
  </si>
  <si>
    <t>Foto- / Videotechnik</t>
  </si>
  <si>
    <t>Audio-Equipment</t>
  </si>
  <si>
    <t>Messgeräte</t>
  </si>
  <si>
    <t>Kassensysteme</t>
  </si>
  <si>
    <t>Freiberufler / Solo-Selbständige</t>
  </si>
  <si>
    <t>Gastronomiebedarf</t>
  </si>
  <si>
    <t>Fahrzeuge</t>
  </si>
  <si>
    <t>Maschinen</t>
  </si>
  <si>
    <t>Technische Ausrüstung</t>
  </si>
  <si>
    <t>Aktuelle Afa-Tabelle Bundesministerium für Finanzen</t>
  </si>
  <si>
    <t>Stand 01.03.26 | Angaben ohne Gewähr</t>
  </si>
  <si>
    <t>Darlehenlaufzeit</t>
  </si>
  <si>
    <t>Zins</t>
  </si>
  <si>
    <t>durchschnittlicher monatliche Tilgung</t>
  </si>
  <si>
    <t>Tilgung</t>
  </si>
  <si>
    <t>Darlehensbetrag</t>
  </si>
  <si>
    <t>durchschnittlicher monatlicher Zins erste 36 Monate</t>
  </si>
  <si>
    <t>Durchschnittlicher Gewinn erste 6 Monate</t>
  </si>
  <si>
    <t>Abschreibungen = Verteilung der der Kosten wichtiger Anschaffungen auf mehrere Jahre. Bitte nicht den vollen Anschaffungsbetrag hier eintragen. Beispiele für die Abschreibungsbeträge finden Sie auf dem Arbeitsblatt Abschreibungen weiter links.</t>
  </si>
  <si>
    <t>Ergebnis vor Steuern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</si>
</sst>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
    <numFmt numFmtId="165" formatCode="_(* #,##0_);_(* \(#,##0\);_(* &quot;-&quot;??_);_(@_)"/>
    <numFmt numFmtId="166" formatCode="_-* #,##0.00\ [$€-407]_-;\-* #,##0.00\ [$€-407]_-;_-* &quot;-&quot;??\ [$€-407]_-;_-@_-"/>
    <numFmt numFmtId="167" formatCode="_-* #,##0_-;\-* #,##0_-;_-* &quot;-&quot;??_-;_-@_-"/>
    <numFmt numFmtId="168" formatCode="_-* #,##0.00\ _€_-;\-* #,##0.00\ _€_-;_-* &quot;-&quot;??\ _€_-;_-@_-"/>
    <numFmt numFmtId="169" formatCode="0.0%"/>
    <numFmt numFmtId="170" formatCode="##,##0.00"/>
  </numFmts>
  <fonts count="66" x14ac:knownFonts="1">
    <font>
      <sz val="11"/>
      <color indexed="8"/>
      <name val="Calibri"/>
      <family val="2"/>
      <scheme val="minor"/>
    </font>
    <font>
      <sz val="10"/>
      <name val="Calibri"/>
      <family val="2"/>
    </font>
    <font>
      <b/>
      <sz val="10"/>
      <color rgb="FFFFFFFF"/>
      <name val="Calibri"/>
      <family val="2"/>
    </font>
    <font>
      <b/>
      <sz val="10"/>
      <color rgb="FF404050"/>
      <name val="Calibri"/>
      <family val="2"/>
    </font>
    <font>
      <sz val="10"/>
      <name val="Calibri"/>
      <family val="2"/>
    </font>
    <font>
      <sz val="10"/>
      <name val="Calibri"/>
      <family val="2"/>
    </font>
    <font>
      <sz val="10"/>
      <name val="Calibri"/>
      <family val="2"/>
    </font>
    <font>
      <b/>
      <sz val="10"/>
      <color rgb="FFFFFFFF"/>
      <name val="Calibri"/>
      <family val="2"/>
    </font>
    <font>
      <b/>
      <sz val="10"/>
      <color rgb="FF404050"/>
      <name val="Calibri"/>
      <family val="2"/>
    </font>
    <font>
      <sz val="10"/>
      <name val="Calibri"/>
      <family val="2"/>
    </font>
    <font>
      <b/>
      <sz val="10"/>
      <color rgb="FFFFFFFF"/>
      <name val="Calibri"/>
      <family val="2"/>
    </font>
    <font>
      <b/>
      <sz val="10"/>
      <color rgb="FF404050"/>
      <name val="Calibri"/>
      <family val="2"/>
    </font>
    <font>
      <sz val="10"/>
      <name val="Calibri"/>
      <family val="2"/>
    </font>
    <font>
      <sz val="10"/>
      <name val="Calibri"/>
      <family val="2"/>
    </font>
    <font>
      <b/>
      <sz val="10"/>
      <color rgb="FFFFFFFF"/>
      <name val="Calibri"/>
      <family val="2"/>
    </font>
    <font>
      <b/>
      <sz val="10"/>
      <color rgb="FF404050"/>
      <name val="Calibri"/>
      <family val="2"/>
    </font>
    <font>
      <sz val="10"/>
      <name val="Calibri"/>
      <family val="2"/>
    </font>
    <font>
      <b/>
      <sz val="12"/>
      <name val="Aptos"/>
      <family val="2"/>
    </font>
    <font>
      <sz val="12"/>
      <color rgb="FFFF0000"/>
      <name val="Aptos"/>
      <family val="2"/>
    </font>
    <font>
      <sz val="12"/>
      <name val="Aptos"/>
      <family val="2"/>
    </font>
    <font>
      <b/>
      <sz val="12"/>
      <color rgb="FF404050"/>
      <name val="Aptos"/>
      <family val="2"/>
    </font>
    <font>
      <b/>
      <sz val="14"/>
      <name val="Aptos"/>
      <family val="2"/>
    </font>
    <font>
      <sz val="12"/>
      <color rgb="FF404050"/>
      <name val="Aptos"/>
      <family val="2"/>
    </font>
    <font>
      <sz val="10"/>
      <name val="Aptos"/>
      <family val="2"/>
    </font>
    <font>
      <b/>
      <sz val="16"/>
      <name val="Aptos"/>
      <family val="2"/>
    </font>
    <font>
      <sz val="11"/>
      <color indexed="8"/>
      <name val="Aptos"/>
      <family val="2"/>
    </font>
    <font>
      <sz val="12"/>
      <color indexed="8"/>
      <name val="Aptos"/>
      <family val="2"/>
    </font>
    <font>
      <b/>
      <sz val="10"/>
      <name val="Aptos"/>
      <family val="2"/>
    </font>
    <font>
      <b/>
      <sz val="14"/>
      <color rgb="FF404050"/>
      <name val="Aptos"/>
      <family val="2"/>
    </font>
    <font>
      <b/>
      <sz val="12"/>
      <color indexed="8"/>
      <name val="Aptos"/>
      <family val="2"/>
    </font>
    <font>
      <sz val="8"/>
      <name val="Calibri"/>
      <family val="2"/>
      <scheme val="minor"/>
    </font>
    <font>
      <sz val="10"/>
      <color indexed="8"/>
      <name val="Calibri"/>
      <family val="2"/>
      <scheme val="minor"/>
    </font>
    <font>
      <sz val="14"/>
      <color indexed="8"/>
      <name val="Aptos"/>
      <family val="2"/>
    </font>
    <font>
      <sz val="10"/>
      <color indexed="8"/>
      <name val="Aptos"/>
      <family val="2"/>
    </font>
    <font>
      <b/>
      <sz val="10"/>
      <color rgb="FFFFFFFF"/>
      <name val="Aptos"/>
      <family val="2"/>
    </font>
    <font>
      <b/>
      <sz val="10"/>
      <color rgb="FF404050"/>
      <name val="Aptos"/>
      <family val="2"/>
    </font>
    <font>
      <sz val="8"/>
      <name val="Aptos"/>
      <family val="2"/>
    </font>
    <font>
      <b/>
      <sz val="8"/>
      <name val="Aptos"/>
      <family val="2"/>
    </font>
    <font>
      <sz val="10"/>
      <color theme="1"/>
      <name val="Arial"/>
      <family val="2"/>
    </font>
    <font>
      <sz val="10"/>
      <color theme="4" tint="-0.24994659260841701"/>
      <name val="Arial"/>
      <family val="2"/>
    </font>
    <font>
      <b/>
      <sz val="16"/>
      <color rgb="FF25346A"/>
      <name val="Arial"/>
      <family val="2"/>
    </font>
    <font>
      <b/>
      <sz val="10"/>
      <color rgb="FF0070C0"/>
      <name val="Aptos"/>
      <family val="2"/>
    </font>
    <font>
      <b/>
      <sz val="11"/>
      <color indexed="8"/>
      <name val="Calibri"/>
      <family val="2"/>
      <scheme val="minor"/>
    </font>
    <font>
      <sz val="11"/>
      <color indexed="8"/>
      <name val="Calibri"/>
      <family val="2"/>
      <scheme val="minor"/>
    </font>
    <font>
      <b/>
      <sz val="10"/>
      <name val="Helv"/>
    </font>
    <font>
      <sz val="10"/>
      <name val="Helv"/>
    </font>
    <font>
      <b/>
      <sz val="14"/>
      <color indexed="8"/>
      <name val="Calibri"/>
      <family val="2"/>
      <scheme val="minor"/>
    </font>
    <font>
      <b/>
      <sz val="10"/>
      <color indexed="8"/>
      <name val="Aptos"/>
      <family val="2"/>
    </font>
    <font>
      <b/>
      <sz val="14"/>
      <color rgb="FF0070C0"/>
      <name val="Calibri"/>
      <family val="2"/>
      <scheme val="minor"/>
    </font>
    <font>
      <sz val="14"/>
      <color indexed="8"/>
      <name val="Calibri"/>
      <family val="2"/>
      <scheme val="minor"/>
    </font>
    <font>
      <b/>
      <sz val="10"/>
      <name val="Calibri"/>
      <family val="2"/>
    </font>
    <font>
      <sz val="10"/>
      <color rgb="FF0070C0"/>
      <name val="Aptos"/>
      <family val="2"/>
    </font>
    <font>
      <sz val="10"/>
      <color rgb="FF0070C0"/>
      <name val="Calibri"/>
      <family val="2"/>
    </font>
    <font>
      <sz val="12"/>
      <color rgb="FF0070C0"/>
      <name val="Aptos"/>
      <family val="2"/>
    </font>
    <font>
      <u/>
      <sz val="11"/>
      <color theme="10"/>
      <name val="Calibri"/>
      <family val="2"/>
      <scheme val="minor"/>
    </font>
    <font>
      <b/>
      <u/>
      <sz val="14"/>
      <color theme="10"/>
      <name val="Calibri"/>
      <family val="2"/>
      <scheme val="minor"/>
    </font>
    <font>
      <b/>
      <sz val="12"/>
      <color rgb="FFFF0000"/>
      <name val="Aptos"/>
      <family val="2"/>
    </font>
    <font>
      <b/>
      <sz val="10"/>
      <color rgb="FFFF0000"/>
      <name val="Calibri"/>
      <family val="2"/>
    </font>
    <font>
      <b/>
      <sz val="10"/>
      <color rgb="FFFF0000"/>
      <name val="Aptos"/>
      <family val="2"/>
    </font>
    <font>
      <b/>
      <sz val="16"/>
      <color indexed="8"/>
      <name val="Calibri"/>
      <family val="2"/>
      <scheme val="minor"/>
    </font>
    <font>
      <b/>
      <sz val="12"/>
      <color rgb="FF0070C0"/>
      <name val="Aptos"/>
      <family val="2"/>
    </font>
    <font>
      <b/>
      <sz val="16"/>
      <color indexed="8"/>
      <name val="Aptos"/>
      <family val="2"/>
    </font>
    <font>
      <b/>
      <sz val="12"/>
      <color indexed="8"/>
      <name val="Calibri"/>
      <family val="2"/>
      <scheme val="minor"/>
    </font>
    <font>
      <b/>
      <u/>
      <sz val="11"/>
      <color theme="10"/>
      <name val="Calibri"/>
      <family val="2"/>
      <scheme val="minor"/>
    </font>
    <font>
      <sz val="16"/>
      <color indexed="8"/>
      <name val="Aptos"/>
      <family val="2"/>
    </font>
    <font>
      <sz val="11"/>
      <color rgb="FF0070C0"/>
      <name val="Calibri"/>
      <family val="2"/>
      <scheme val="minor"/>
    </font>
  </fonts>
  <fills count="7">
    <fill>
      <patternFill patternType="none"/>
    </fill>
    <fill>
      <patternFill patternType="gray125"/>
    </fill>
    <fill>
      <patternFill patternType="solid">
        <fgColor rgb="FF243E61"/>
      </patternFill>
    </fill>
    <fill>
      <patternFill patternType="solid">
        <fgColor rgb="FF667890"/>
      </patternFill>
    </fill>
    <fill>
      <patternFill patternType="solid">
        <fgColor rgb="FFC8D4E4"/>
      </patternFill>
    </fill>
    <fill>
      <patternFill patternType="solid">
        <fgColor rgb="FF0053A6"/>
      </patternFill>
    </fill>
    <fill>
      <patternFill patternType="solid">
        <fgColor rgb="FFDCE6F1"/>
        <bgColor indexed="64"/>
      </patternFill>
    </fill>
  </fills>
  <borders count="9">
    <border>
      <left/>
      <right/>
      <top/>
      <bottom/>
      <diagonal/>
    </border>
    <border>
      <left/>
      <right/>
      <top/>
      <bottom style="hair">
        <color theme="1" tint="0.499984740745262"/>
      </bottom>
      <diagonal/>
    </border>
    <border>
      <left/>
      <right/>
      <top style="hair">
        <color theme="1" tint="0.499984740745262"/>
      </top>
      <bottom style="hair">
        <color theme="1" tint="0.499984740745262"/>
      </bottom>
      <diagonal/>
    </border>
    <border>
      <left/>
      <right/>
      <top style="hair">
        <color theme="1"/>
      </top>
      <bottom style="hair">
        <color theme="1"/>
      </bottom>
      <diagonal/>
    </border>
    <border>
      <left/>
      <right/>
      <top style="hair">
        <color theme="1"/>
      </top>
      <bottom/>
      <diagonal/>
    </border>
    <border>
      <left/>
      <right/>
      <top style="hair">
        <color theme="1"/>
      </top>
      <bottom style="hair">
        <color theme="1"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34998626667073579"/>
      </bottom>
      <diagonal/>
    </border>
    <border>
      <left/>
      <right/>
      <top/>
      <bottom style="hair">
        <color theme="1"/>
      </bottom>
      <diagonal/>
    </border>
  </borders>
  <cellStyleXfs count="9">
    <xf numFmtId="0" fontId="0" fillId="0" borderId="0"/>
    <xf numFmtId="166" fontId="44" fillId="0" borderId="0" applyNumberFormat="0" applyFill="0" applyBorder="0" applyAlignment="0" applyProtection="0"/>
    <xf numFmtId="165" fontId="38" fillId="0" borderId="0" applyFont="0" applyFill="0" applyBorder="0" applyAlignment="0" applyProtection="0"/>
    <xf numFmtId="165" fontId="39" fillId="6" borderId="6" applyNumberFormat="0">
      <alignment vertical="center"/>
      <protection locked="0"/>
    </xf>
    <xf numFmtId="0" fontId="40" fillId="0" borderId="0" applyNumberFormat="0" applyFill="0" applyBorder="0">
      <alignment vertical="center"/>
    </xf>
    <xf numFmtId="9" fontId="43" fillId="0" borderId="0" applyFont="0" applyFill="0" applyBorder="0" applyAlignment="0" applyProtection="0"/>
    <xf numFmtId="166" fontId="45" fillId="0" borderId="0"/>
    <xf numFmtId="0" fontId="54" fillId="0" borderId="0" applyNumberFormat="0" applyFill="0" applyBorder="0" applyAlignment="0" applyProtection="0"/>
    <xf numFmtId="43" fontId="43" fillId="0" borderId="0" applyFont="0" applyFill="0" applyBorder="0" applyAlignment="0" applyProtection="0"/>
  </cellStyleXfs>
  <cellXfs count="211">
    <xf numFmtId="0" fontId="0" fillId="0" borderId="0" xfId="0"/>
    <xf numFmtId="49" fontId="19" fillId="0" borderId="0" xfId="0" applyNumberFormat="1" applyFont="1" applyAlignment="1">
      <alignment horizontal="left" vertical="center" wrapText="1"/>
    </xf>
    <xf numFmtId="49" fontId="1" fillId="0" borderId="0" xfId="0" applyNumberFormat="1" applyFont="1" applyAlignment="1">
      <alignment horizontal="left" vertical="top" wrapText="1"/>
    </xf>
    <xf numFmtId="49" fontId="5" fillId="0" borderId="0" xfId="0" applyNumberFormat="1" applyFont="1" applyAlignment="1">
      <alignment horizontal="left" vertical="top" wrapText="1"/>
    </xf>
    <xf numFmtId="49" fontId="6" fillId="0" borderId="0" xfId="0" applyNumberFormat="1" applyFont="1" applyAlignment="1">
      <alignment horizontal="left" vertical="top" wrapText="1"/>
    </xf>
    <xf numFmtId="49" fontId="7" fillId="2" borderId="0" xfId="0" applyNumberFormat="1" applyFont="1" applyFill="1" applyAlignment="1">
      <alignment horizontal="left" vertical="top" wrapText="1"/>
    </xf>
    <xf numFmtId="49" fontId="7" fillId="3" borderId="0" xfId="0" applyNumberFormat="1" applyFont="1" applyFill="1" applyAlignment="1">
      <alignment horizontal="left" vertical="top" wrapText="1"/>
    </xf>
    <xf numFmtId="49" fontId="9" fillId="0" borderId="0" xfId="0" applyNumberFormat="1" applyFont="1" applyAlignment="1">
      <alignment horizontal="left" vertical="top"/>
    </xf>
    <xf numFmtId="164" fontId="9" fillId="0" borderId="0" xfId="0" applyNumberFormat="1" applyFont="1" applyAlignment="1">
      <alignment horizontal="right" vertical="top"/>
    </xf>
    <xf numFmtId="49" fontId="9" fillId="0" borderId="0" xfId="0" applyNumberFormat="1" applyFont="1" applyAlignment="1">
      <alignment horizontal="left" vertical="top" wrapText="1"/>
    </xf>
    <xf numFmtId="164" fontId="9" fillId="0" borderId="0" xfId="0" applyNumberFormat="1" applyFont="1" applyAlignment="1" applyProtection="1">
      <alignment horizontal="right" vertical="top"/>
      <protection locked="0"/>
    </xf>
    <xf numFmtId="49" fontId="8" fillId="4" borderId="0" xfId="0" applyNumberFormat="1" applyFont="1" applyFill="1" applyAlignment="1">
      <alignment horizontal="left" vertical="top" wrapText="1"/>
    </xf>
    <xf numFmtId="164" fontId="8" fillId="4" borderId="0" xfId="0" applyNumberFormat="1" applyFont="1" applyFill="1" applyAlignment="1">
      <alignment horizontal="right" vertical="top"/>
    </xf>
    <xf numFmtId="164" fontId="7" fillId="3" borderId="0" xfId="0" applyNumberFormat="1" applyFont="1" applyFill="1" applyAlignment="1">
      <alignment horizontal="right" vertical="top"/>
    </xf>
    <xf numFmtId="49" fontId="7" fillId="5" borderId="0" xfId="0" applyNumberFormat="1" applyFont="1" applyFill="1" applyAlignment="1">
      <alignment horizontal="left" vertical="top" wrapText="1"/>
    </xf>
    <xf numFmtId="164" fontId="7" fillId="5" borderId="0" xfId="0" applyNumberFormat="1" applyFont="1" applyFill="1" applyAlignment="1">
      <alignment horizontal="right" vertical="top"/>
    </xf>
    <xf numFmtId="49" fontId="10" fillId="2" borderId="0" xfId="0" applyNumberFormat="1" applyFont="1" applyFill="1" applyAlignment="1">
      <alignment horizontal="left" vertical="top" wrapText="1"/>
    </xf>
    <xf numFmtId="10" fontId="10" fillId="2" borderId="0" xfId="0" applyNumberFormat="1" applyFont="1" applyFill="1" applyAlignment="1">
      <alignment horizontal="left" vertical="top" wrapText="1"/>
    </xf>
    <xf numFmtId="49" fontId="10" fillId="3" borderId="0" xfId="0" applyNumberFormat="1" applyFont="1" applyFill="1" applyAlignment="1">
      <alignment horizontal="left" vertical="top" wrapText="1"/>
    </xf>
    <xf numFmtId="10" fontId="10" fillId="3" borderId="0" xfId="0" applyNumberFormat="1" applyFont="1" applyFill="1" applyAlignment="1">
      <alignment horizontal="left" vertical="top" wrapText="1"/>
    </xf>
    <xf numFmtId="164" fontId="12" fillId="0" borderId="0" xfId="0" applyNumberFormat="1" applyFont="1" applyAlignment="1">
      <alignment horizontal="right" vertical="top"/>
    </xf>
    <xf numFmtId="10" fontId="12" fillId="0" borderId="0" xfId="0" applyNumberFormat="1" applyFont="1" applyAlignment="1">
      <alignment horizontal="right" vertical="top"/>
    </xf>
    <xf numFmtId="164" fontId="11" fillId="4" borderId="0" xfId="0" applyNumberFormat="1" applyFont="1" applyFill="1" applyAlignment="1">
      <alignment horizontal="right" vertical="top"/>
    </xf>
    <xf numFmtId="10" fontId="11" fillId="4" borderId="0" xfId="0" applyNumberFormat="1" applyFont="1" applyFill="1" applyAlignment="1">
      <alignment horizontal="right" vertical="top"/>
    </xf>
    <xf numFmtId="164" fontId="10" fillId="3" borderId="0" xfId="0" applyNumberFormat="1" applyFont="1" applyFill="1" applyAlignment="1">
      <alignment horizontal="right" vertical="top"/>
    </xf>
    <xf numFmtId="10" fontId="10" fillId="3" borderId="0" xfId="0" applyNumberFormat="1" applyFont="1" applyFill="1" applyAlignment="1" applyProtection="1">
      <alignment horizontal="right" vertical="top"/>
      <protection locked="0"/>
    </xf>
    <xf numFmtId="49" fontId="12" fillId="0" borderId="0" xfId="0" applyNumberFormat="1" applyFont="1" applyAlignment="1">
      <alignment horizontal="left" vertical="top" wrapText="1"/>
    </xf>
    <xf numFmtId="10" fontId="12" fillId="0" borderId="0" xfId="0" applyNumberFormat="1" applyFont="1" applyAlignment="1">
      <alignment horizontal="left" vertical="top" wrapText="1"/>
    </xf>
    <xf numFmtId="10" fontId="10" fillId="3" borderId="0" xfId="0" applyNumberFormat="1" applyFont="1" applyFill="1" applyAlignment="1">
      <alignment horizontal="right" vertical="top"/>
    </xf>
    <xf numFmtId="49" fontId="13" fillId="0" borderId="0" xfId="0" applyNumberFormat="1" applyFont="1" applyAlignment="1">
      <alignment horizontal="left" vertical="top" wrapText="1"/>
    </xf>
    <xf numFmtId="164" fontId="13" fillId="0" borderId="0" xfId="0" applyNumberFormat="1" applyFont="1" applyAlignment="1">
      <alignment horizontal="right" vertical="top"/>
    </xf>
    <xf numFmtId="164" fontId="13" fillId="0" borderId="0" xfId="0" applyNumberFormat="1" applyFont="1" applyAlignment="1" applyProtection="1">
      <alignment horizontal="right" vertical="top"/>
      <protection locked="0"/>
    </xf>
    <xf numFmtId="49" fontId="14" fillId="2" borderId="0" xfId="0" applyNumberFormat="1" applyFont="1" applyFill="1" applyAlignment="1">
      <alignment horizontal="left" vertical="top" wrapText="1"/>
    </xf>
    <xf numFmtId="49" fontId="14" fillId="5" borderId="0" xfId="0" applyNumberFormat="1" applyFont="1" applyFill="1" applyAlignment="1">
      <alignment horizontal="left" vertical="top" wrapText="1"/>
    </xf>
    <xf numFmtId="164" fontId="14" fillId="5" borderId="0" xfId="0" applyNumberFormat="1" applyFont="1" applyFill="1" applyAlignment="1">
      <alignment horizontal="right" vertical="top"/>
    </xf>
    <xf numFmtId="49" fontId="14" fillId="3" borderId="0" xfId="0" applyNumberFormat="1" applyFont="1" applyFill="1" applyAlignment="1">
      <alignment horizontal="left" vertical="top" wrapText="1"/>
    </xf>
    <xf numFmtId="164" fontId="14" fillId="3" borderId="0" xfId="0" applyNumberFormat="1" applyFont="1" applyFill="1" applyAlignment="1">
      <alignment horizontal="right" vertical="top"/>
    </xf>
    <xf numFmtId="49" fontId="16" fillId="0" borderId="0" xfId="0" applyNumberFormat="1" applyFont="1" applyAlignment="1">
      <alignment horizontal="left" vertical="top" wrapText="1"/>
    </xf>
    <xf numFmtId="164" fontId="16" fillId="0" borderId="0" xfId="0" applyNumberFormat="1" applyFont="1" applyAlignment="1">
      <alignment horizontal="right" vertical="top"/>
    </xf>
    <xf numFmtId="164" fontId="16" fillId="0" borderId="0" xfId="0" applyNumberFormat="1" applyFont="1" applyAlignment="1" applyProtection="1">
      <alignment horizontal="right" vertical="top"/>
      <protection locked="0"/>
    </xf>
    <xf numFmtId="49" fontId="15" fillId="4" borderId="0" xfId="0" applyNumberFormat="1" applyFont="1" applyFill="1" applyAlignment="1">
      <alignment horizontal="left" vertical="top" wrapText="1"/>
    </xf>
    <xf numFmtId="164" fontId="15" fillId="4" borderId="0" xfId="0" applyNumberFormat="1" applyFont="1" applyFill="1" applyAlignment="1">
      <alignment horizontal="right" vertical="top"/>
    </xf>
    <xf numFmtId="49" fontId="17" fillId="0" borderId="0" xfId="0" applyNumberFormat="1" applyFont="1" applyAlignment="1">
      <alignment horizontal="left" vertical="top" wrapText="1"/>
    </xf>
    <xf numFmtId="49" fontId="19" fillId="0" borderId="0" xfId="0" applyNumberFormat="1" applyFont="1" applyAlignment="1">
      <alignment horizontal="left" vertical="top" wrapText="1"/>
    </xf>
    <xf numFmtId="49" fontId="18" fillId="0" borderId="0" xfId="0" applyNumberFormat="1" applyFont="1" applyAlignment="1">
      <alignment horizontal="left" vertical="top" wrapText="1"/>
    </xf>
    <xf numFmtId="49" fontId="20" fillId="0" borderId="0" xfId="0" applyNumberFormat="1" applyFont="1" applyAlignment="1">
      <alignment horizontal="left" vertical="top" wrapText="1"/>
    </xf>
    <xf numFmtId="49" fontId="17" fillId="0" borderId="0" xfId="0" applyNumberFormat="1" applyFont="1" applyAlignment="1">
      <alignment horizontal="left" vertical="center" wrapText="1"/>
    </xf>
    <xf numFmtId="49" fontId="19" fillId="0" borderId="1" xfId="0" applyNumberFormat="1" applyFont="1" applyBorder="1" applyAlignment="1">
      <alignment horizontal="left" vertical="top" wrapText="1" indent="1"/>
    </xf>
    <xf numFmtId="164" fontId="19" fillId="0" borderId="2" xfId="0" applyNumberFormat="1" applyFont="1" applyBorder="1" applyAlignment="1" applyProtection="1">
      <alignment horizontal="right" vertical="top"/>
      <protection locked="0"/>
    </xf>
    <xf numFmtId="49" fontId="19" fillId="0" borderId="0" xfId="0" applyNumberFormat="1" applyFont="1" applyAlignment="1">
      <alignment horizontal="left" vertical="top" wrapText="1" indent="3"/>
    </xf>
    <xf numFmtId="49" fontId="17" fillId="0" borderId="0" xfId="0" applyNumberFormat="1" applyFont="1" applyAlignment="1">
      <alignment horizontal="left" vertical="top" wrapText="1" indent="1"/>
    </xf>
    <xf numFmtId="49" fontId="19" fillId="0" borderId="1" xfId="0" applyNumberFormat="1" applyFont="1" applyBorder="1" applyAlignment="1">
      <alignment horizontal="left" vertical="top" wrapText="1" indent="3"/>
    </xf>
    <xf numFmtId="164" fontId="22" fillId="0" borderId="1" xfId="0" applyNumberFormat="1" applyFont="1" applyBorder="1" applyAlignment="1">
      <alignment horizontal="right" vertical="top"/>
    </xf>
    <xf numFmtId="164" fontId="20" fillId="0" borderId="3" xfId="0" applyNumberFormat="1" applyFont="1" applyBorder="1" applyAlignment="1">
      <alignment horizontal="right" vertical="top"/>
    </xf>
    <xf numFmtId="49" fontId="24" fillId="0" borderId="0" xfId="0" applyNumberFormat="1" applyFont="1" applyAlignment="1">
      <alignment horizontal="left" vertical="center" wrapText="1"/>
    </xf>
    <xf numFmtId="0" fontId="25" fillId="0" borderId="0" xfId="0" applyFont="1"/>
    <xf numFmtId="49" fontId="23" fillId="0" borderId="0" xfId="0" applyNumberFormat="1" applyFont="1" applyAlignment="1">
      <alignment horizontal="left" vertical="top" wrapText="1"/>
    </xf>
    <xf numFmtId="49" fontId="17" fillId="0" borderId="3" xfId="0" applyNumberFormat="1" applyFont="1" applyBorder="1" applyAlignment="1">
      <alignment horizontal="left" vertical="top"/>
    </xf>
    <xf numFmtId="49" fontId="17" fillId="0" borderId="3" xfId="0" applyNumberFormat="1" applyFont="1" applyBorder="1" applyAlignment="1">
      <alignment horizontal="left" vertical="top" indent="1"/>
    </xf>
    <xf numFmtId="49" fontId="27" fillId="0" borderId="0" xfId="0" applyNumberFormat="1" applyFont="1" applyAlignment="1">
      <alignment horizontal="left" vertical="top" wrapText="1"/>
    </xf>
    <xf numFmtId="0" fontId="26" fillId="0" borderId="0" xfId="0" applyFont="1" applyAlignment="1">
      <alignment vertical="top"/>
    </xf>
    <xf numFmtId="49" fontId="19" fillId="0" borderId="5" xfId="0" applyNumberFormat="1" applyFont="1" applyBorder="1" applyAlignment="1">
      <alignment horizontal="left" vertical="top" wrapText="1" indent="1"/>
    </xf>
    <xf numFmtId="0" fontId="29" fillId="0" borderId="0" xfId="0" applyFont="1"/>
    <xf numFmtId="0" fontId="0" fillId="0" borderId="4" xfId="0" applyBorder="1"/>
    <xf numFmtId="0" fontId="32" fillId="0" borderId="0" xfId="0" applyFont="1"/>
    <xf numFmtId="0" fontId="33" fillId="0" borderId="0" xfId="0" applyFont="1"/>
    <xf numFmtId="49" fontId="23" fillId="0" borderId="0" xfId="0" applyNumberFormat="1" applyFont="1" applyAlignment="1">
      <alignment horizontal="left" wrapText="1"/>
    </xf>
    <xf numFmtId="49" fontId="27" fillId="0" borderId="0" xfId="0" applyNumberFormat="1" applyFont="1" applyAlignment="1">
      <alignment horizontal="right" vertical="top" wrapText="1"/>
    </xf>
    <xf numFmtId="49" fontId="27" fillId="0" borderId="0" xfId="0" applyNumberFormat="1" applyFont="1" applyAlignment="1">
      <alignment horizontal="left" vertical="top" wrapText="1" indent="1"/>
    </xf>
    <xf numFmtId="49" fontId="23" fillId="0" borderId="1" xfId="0" applyNumberFormat="1" applyFont="1" applyBorder="1" applyAlignment="1" applyProtection="1">
      <alignment horizontal="left" vertical="top" wrapText="1" indent="2"/>
      <protection locked="0"/>
    </xf>
    <xf numFmtId="164" fontId="23" fillId="0" borderId="1" xfId="0" applyNumberFormat="1" applyFont="1" applyBorder="1" applyAlignment="1" applyProtection="1">
      <alignment horizontal="right" vertical="top"/>
      <protection locked="0"/>
    </xf>
    <xf numFmtId="164" fontId="23" fillId="0" borderId="1" xfId="0" applyNumberFormat="1" applyFont="1" applyBorder="1" applyAlignment="1">
      <alignment horizontal="right" vertical="top"/>
    </xf>
    <xf numFmtId="49" fontId="23" fillId="0" borderId="2" xfId="0" applyNumberFormat="1" applyFont="1" applyBorder="1" applyAlignment="1" applyProtection="1">
      <alignment horizontal="left" vertical="top" wrapText="1" indent="2"/>
      <protection locked="0"/>
    </xf>
    <xf numFmtId="164" fontId="23" fillId="0" borderId="2" xfId="0" applyNumberFormat="1" applyFont="1" applyBorder="1" applyAlignment="1">
      <alignment horizontal="right" vertical="top"/>
    </xf>
    <xf numFmtId="49" fontId="23" fillId="0" borderId="0" xfId="0" applyNumberFormat="1" applyFont="1" applyAlignment="1" applyProtection="1">
      <alignment horizontal="left" vertical="top" wrapText="1" indent="2"/>
      <protection locked="0"/>
    </xf>
    <xf numFmtId="164" fontId="23" fillId="0" borderId="0" xfId="0" applyNumberFormat="1" applyFont="1" applyAlignment="1" applyProtection="1">
      <alignment horizontal="right" vertical="top"/>
      <protection locked="0"/>
    </xf>
    <xf numFmtId="164" fontId="23" fillId="0" borderId="0" xfId="0" applyNumberFormat="1" applyFont="1" applyAlignment="1">
      <alignment horizontal="right" vertical="top"/>
    </xf>
    <xf numFmtId="49" fontId="27" fillId="0" borderId="3" xfId="0" applyNumberFormat="1" applyFont="1" applyBorder="1" applyAlignment="1">
      <alignment horizontal="left" vertical="top" wrapText="1" indent="1"/>
    </xf>
    <xf numFmtId="164" fontId="27" fillId="0" borderId="3" xfId="0" applyNumberFormat="1" applyFont="1" applyBorder="1" applyAlignment="1">
      <alignment horizontal="right" vertical="top"/>
    </xf>
    <xf numFmtId="49" fontId="27" fillId="0" borderId="3" xfId="0" applyNumberFormat="1" applyFont="1" applyBorder="1" applyAlignment="1">
      <alignment horizontal="left" vertical="top" wrapText="1"/>
    </xf>
    <xf numFmtId="49" fontId="34" fillId="0" borderId="0" xfId="0" applyNumberFormat="1" applyFont="1" applyAlignment="1">
      <alignment horizontal="left" vertical="top" wrapText="1"/>
    </xf>
    <xf numFmtId="49" fontId="23" fillId="0" borderId="1" xfId="0" applyNumberFormat="1" applyFont="1" applyBorder="1" applyAlignment="1" applyProtection="1">
      <alignment horizontal="left" vertical="top" wrapText="1" indent="1"/>
      <protection locked="0"/>
    </xf>
    <xf numFmtId="49" fontId="23" fillId="0" borderId="0" xfId="0" applyNumberFormat="1" applyFont="1" applyAlignment="1">
      <alignment horizontal="left" vertical="top" wrapText="1" indent="1"/>
    </xf>
    <xf numFmtId="49" fontId="35" fillId="0" borderId="0" xfId="0" applyNumberFormat="1" applyFont="1" applyAlignment="1">
      <alignment horizontal="left" vertical="top" wrapText="1"/>
    </xf>
    <xf numFmtId="0" fontId="25" fillId="0" borderId="0" xfId="0" applyFont="1" applyAlignment="1">
      <alignment horizontal="right"/>
    </xf>
    <xf numFmtId="10" fontId="23" fillId="0" borderId="0" xfId="0" applyNumberFormat="1" applyFont="1" applyAlignment="1">
      <alignment horizontal="right" vertical="top" wrapText="1"/>
    </xf>
    <xf numFmtId="0" fontId="0" fillId="0" borderId="0" xfId="0" applyAlignment="1">
      <alignment horizontal="right"/>
    </xf>
    <xf numFmtId="49" fontId="27" fillId="0" borderId="0" xfId="0" applyNumberFormat="1" applyFont="1" applyAlignment="1">
      <alignment horizontal="left" wrapText="1"/>
    </xf>
    <xf numFmtId="9" fontId="36" fillId="0" borderId="1" xfId="0" applyNumberFormat="1" applyFont="1" applyBorder="1" applyAlignment="1">
      <alignment horizontal="right" vertical="top"/>
    </xf>
    <xf numFmtId="9" fontId="36" fillId="0" borderId="0" xfId="0" applyNumberFormat="1" applyFont="1" applyAlignment="1">
      <alignment horizontal="right" vertical="top"/>
    </xf>
    <xf numFmtId="9" fontId="37" fillId="0" borderId="3" xfId="0" applyNumberFormat="1" applyFont="1" applyBorder="1" applyAlignment="1">
      <alignment horizontal="right" vertical="top"/>
    </xf>
    <xf numFmtId="9" fontId="37" fillId="0" borderId="0" xfId="0" applyNumberFormat="1" applyFont="1" applyAlignment="1">
      <alignment horizontal="right" vertical="top" wrapText="1"/>
    </xf>
    <xf numFmtId="49" fontId="37" fillId="0" borderId="0" xfId="0" applyNumberFormat="1" applyFont="1" applyAlignment="1">
      <alignment horizontal="right" vertical="top" wrapText="1"/>
    </xf>
    <xf numFmtId="49" fontId="23" fillId="0" borderId="3" xfId="0" applyNumberFormat="1" applyFont="1" applyBorder="1" applyAlignment="1">
      <alignment horizontal="left" vertical="top" wrapText="1" indent="1"/>
    </xf>
    <xf numFmtId="164" fontId="23" fillId="0" borderId="3" xfId="0" applyNumberFormat="1" applyFont="1" applyBorder="1" applyAlignment="1">
      <alignment horizontal="right" vertical="top"/>
    </xf>
    <xf numFmtId="0" fontId="23" fillId="0" borderId="1" xfId="0" applyFont="1" applyBorder="1" applyAlignment="1" applyProtection="1">
      <alignment horizontal="left" vertical="top" wrapText="1" indent="1"/>
      <protection locked="0"/>
    </xf>
    <xf numFmtId="0" fontId="27" fillId="0" borderId="3" xfId="0" applyFont="1" applyBorder="1" applyAlignment="1">
      <alignment horizontal="left" vertical="top" wrapText="1" indent="1"/>
    </xf>
    <xf numFmtId="164" fontId="0" fillId="0" borderId="0" xfId="0" applyNumberFormat="1"/>
    <xf numFmtId="164" fontId="23" fillId="0" borderId="0" xfId="0" applyNumberFormat="1" applyFont="1" applyAlignment="1">
      <alignment horizontal="left" vertical="top" wrapText="1"/>
    </xf>
    <xf numFmtId="164" fontId="27" fillId="0" borderId="0" xfId="0" applyNumberFormat="1" applyFont="1" applyAlignment="1">
      <alignment horizontal="right" vertical="top"/>
    </xf>
    <xf numFmtId="0" fontId="0" fillId="0" borderId="1" xfId="0" applyBorder="1"/>
    <xf numFmtId="0" fontId="0" fillId="0" borderId="2" xfId="0" applyBorder="1"/>
    <xf numFmtId="0" fontId="0" fillId="0" borderId="0" xfId="0" applyAlignment="1">
      <alignment horizontal="left" vertical="top"/>
    </xf>
    <xf numFmtId="164" fontId="41" fillId="0" borderId="3" xfId="0" applyNumberFormat="1" applyFont="1" applyBorder="1" applyAlignment="1">
      <alignment horizontal="right" vertical="top"/>
    </xf>
    <xf numFmtId="0" fontId="33" fillId="0" borderId="2" xfId="0" applyFont="1" applyBorder="1"/>
    <xf numFmtId="49" fontId="24" fillId="0" borderId="0" xfId="1" applyNumberFormat="1" applyFont="1" applyFill="1" applyAlignment="1">
      <alignment horizontal="left"/>
    </xf>
    <xf numFmtId="49" fontId="21" fillId="0" borderId="7" xfId="6" applyNumberFormat="1" applyFont="1" applyBorder="1"/>
    <xf numFmtId="0" fontId="19" fillId="0" borderId="0" xfId="0" applyFont="1" applyAlignment="1">
      <alignment horizontal="left" vertical="center" wrapText="1"/>
    </xf>
    <xf numFmtId="49" fontId="17" fillId="0" borderId="4" xfId="0" applyNumberFormat="1" applyFont="1" applyBorder="1" applyAlignment="1">
      <alignment horizontal="left" vertical="top" indent="1"/>
    </xf>
    <xf numFmtId="164" fontId="20" fillId="0" borderId="4" xfId="0" applyNumberFormat="1" applyFont="1" applyBorder="1" applyAlignment="1">
      <alignment horizontal="right" vertical="top"/>
    </xf>
    <xf numFmtId="0" fontId="21" fillId="0" borderId="7" xfId="6" applyNumberFormat="1" applyFont="1" applyBorder="1"/>
    <xf numFmtId="0" fontId="24" fillId="0" borderId="0" xfId="1" applyNumberFormat="1" applyFont="1" applyFill="1" applyAlignment="1">
      <alignment horizontal="left"/>
    </xf>
    <xf numFmtId="0" fontId="46" fillId="0" borderId="0" xfId="0" applyFont="1"/>
    <xf numFmtId="0" fontId="17" fillId="0" borderId="0" xfId="0" applyFont="1" applyAlignment="1">
      <alignment horizontal="left" vertical="center" wrapText="1"/>
    </xf>
    <xf numFmtId="0" fontId="23" fillId="0" borderId="0" xfId="0" applyFont="1" applyAlignment="1">
      <alignment horizontal="left" vertical="center" wrapText="1"/>
    </xf>
    <xf numFmtId="0" fontId="17" fillId="0" borderId="0" xfId="0" applyFont="1" applyAlignment="1">
      <alignment horizontal="left" wrapText="1"/>
    </xf>
    <xf numFmtId="49" fontId="27" fillId="0" borderId="0" xfId="0" applyNumberFormat="1" applyFont="1" applyAlignment="1">
      <alignment horizontal="right" wrapText="1"/>
    </xf>
    <xf numFmtId="49" fontId="17" fillId="0" borderId="0" xfId="6" applyNumberFormat="1" applyFont="1"/>
    <xf numFmtId="49" fontId="17" fillId="0" borderId="0" xfId="6" applyNumberFormat="1" applyFont="1" applyAlignment="1">
      <alignment horizontal="right"/>
    </xf>
    <xf numFmtId="0" fontId="42" fillId="0" borderId="1" xfId="0" applyFont="1" applyBorder="1"/>
    <xf numFmtId="0" fontId="42" fillId="0" borderId="0" xfId="0" applyFont="1"/>
    <xf numFmtId="49" fontId="27" fillId="0" borderId="4" xfId="0" applyNumberFormat="1" applyFont="1" applyBorder="1" applyAlignment="1">
      <alignment horizontal="left" vertical="top" wrapText="1" indent="1"/>
    </xf>
    <xf numFmtId="0" fontId="47" fillId="0" borderId="1" xfId="0" applyFont="1" applyBorder="1"/>
    <xf numFmtId="49" fontId="23" fillId="0" borderId="0" xfId="0" applyNumberFormat="1" applyFont="1" applyAlignment="1" applyProtection="1">
      <alignment horizontal="left" vertical="top" wrapText="1" indent="1"/>
      <protection locked="0"/>
    </xf>
    <xf numFmtId="164" fontId="27" fillId="0" borderId="8" xfId="0" applyNumberFormat="1" applyFont="1" applyBorder="1" applyAlignment="1">
      <alignment horizontal="right" vertical="top"/>
    </xf>
    <xf numFmtId="0" fontId="48" fillId="0" borderId="0" xfId="0" applyFont="1"/>
    <xf numFmtId="0" fontId="49" fillId="0" borderId="0" xfId="0" applyFont="1"/>
    <xf numFmtId="0" fontId="26" fillId="0" borderId="0" xfId="0" applyFont="1" applyAlignment="1">
      <alignment horizontal="left" vertical="top" wrapText="1"/>
    </xf>
    <xf numFmtId="164" fontId="50" fillId="0" borderId="0" xfId="0" applyNumberFormat="1" applyFont="1" applyAlignment="1">
      <alignment horizontal="right" vertical="top"/>
    </xf>
    <xf numFmtId="164" fontId="51" fillId="0" borderId="1" xfId="0" applyNumberFormat="1" applyFont="1" applyBorder="1" applyAlignment="1" applyProtection="1">
      <alignment horizontal="right" vertical="top"/>
      <protection locked="0"/>
    </xf>
    <xf numFmtId="49" fontId="52" fillId="0" borderId="0" xfId="0" applyNumberFormat="1" applyFont="1" applyAlignment="1">
      <alignment horizontal="left" vertical="top" wrapText="1"/>
    </xf>
    <xf numFmtId="49" fontId="2" fillId="0" borderId="0" xfId="0" applyNumberFormat="1" applyFont="1" applyAlignment="1">
      <alignment horizontal="left" vertical="top" wrapText="1"/>
    </xf>
    <xf numFmtId="49" fontId="4" fillId="0" borderId="0" xfId="0" applyNumberFormat="1" applyFont="1" applyAlignment="1">
      <alignment horizontal="left" vertical="top" wrapText="1"/>
    </xf>
    <xf numFmtId="49" fontId="17" fillId="0" borderId="8" xfId="0" applyNumberFormat="1" applyFont="1" applyBorder="1" applyAlignment="1">
      <alignment horizontal="left" vertical="top" wrapText="1" indent="2"/>
    </xf>
    <xf numFmtId="164" fontId="20" fillId="0" borderId="8" xfId="0" applyNumberFormat="1" applyFont="1" applyBorder="1" applyAlignment="1">
      <alignment horizontal="right" vertical="top"/>
    </xf>
    <xf numFmtId="49" fontId="19" fillId="0" borderId="5" xfId="0" applyNumberFormat="1" applyFont="1" applyBorder="1" applyAlignment="1">
      <alignment horizontal="left" vertical="top" wrapText="1" indent="3"/>
    </xf>
    <xf numFmtId="49" fontId="17" fillId="0" borderId="0" xfId="0" applyNumberFormat="1" applyFont="1" applyAlignment="1">
      <alignment horizontal="left" vertical="top" indent="1"/>
    </xf>
    <xf numFmtId="164" fontId="20" fillId="0" borderId="0" xfId="0" applyNumberFormat="1" applyFont="1" applyAlignment="1">
      <alignment horizontal="right" vertical="top"/>
    </xf>
    <xf numFmtId="49" fontId="17" fillId="0" borderId="0" xfId="0" applyNumberFormat="1" applyFont="1" applyAlignment="1">
      <alignment horizontal="left" wrapText="1" indent="1"/>
    </xf>
    <xf numFmtId="49" fontId="17" fillId="0" borderId="3" xfId="0" applyNumberFormat="1" applyFont="1" applyBorder="1" applyAlignment="1">
      <alignment horizontal="left" vertical="top" wrapText="1" indent="2"/>
    </xf>
    <xf numFmtId="9" fontId="53" fillId="0" borderId="5" xfId="5" applyFont="1" applyFill="1" applyBorder="1" applyAlignment="1">
      <alignment horizontal="right" vertical="top"/>
    </xf>
    <xf numFmtId="164" fontId="22" fillId="0" borderId="0" xfId="0" applyNumberFormat="1" applyFont="1" applyAlignment="1">
      <alignment horizontal="right" vertical="top"/>
    </xf>
    <xf numFmtId="49" fontId="21" fillId="0" borderId="3" xfId="0" applyNumberFormat="1" applyFont="1" applyBorder="1" applyAlignment="1">
      <alignment horizontal="left" vertical="center"/>
    </xf>
    <xf numFmtId="164" fontId="28" fillId="0" borderId="3" xfId="0" applyNumberFormat="1" applyFont="1" applyBorder="1" applyAlignment="1">
      <alignment horizontal="right" vertical="center"/>
    </xf>
    <xf numFmtId="0" fontId="26" fillId="0" borderId="0" xfId="0" applyFont="1"/>
    <xf numFmtId="49" fontId="22" fillId="0" borderId="0" xfId="0" applyNumberFormat="1" applyFont="1" applyAlignment="1">
      <alignment horizontal="left" vertical="top"/>
    </xf>
    <xf numFmtId="49" fontId="19" fillId="0" borderId="0" xfId="0" applyNumberFormat="1" applyFont="1" applyAlignment="1">
      <alignment horizontal="left" vertical="top"/>
    </xf>
    <xf numFmtId="49" fontId="3" fillId="0" borderId="0" xfId="0" applyNumberFormat="1" applyFont="1" applyAlignment="1">
      <alignment horizontal="left" vertical="top" wrapText="1"/>
    </xf>
    <xf numFmtId="49" fontId="51" fillId="0" borderId="0" xfId="0" applyNumberFormat="1" applyFont="1" applyAlignment="1">
      <alignment horizontal="left" vertical="top" wrapText="1"/>
    </xf>
    <xf numFmtId="164" fontId="51" fillId="0" borderId="0" xfId="0" applyNumberFormat="1" applyFont="1" applyAlignment="1">
      <alignment horizontal="left" vertical="top" wrapText="1"/>
    </xf>
    <xf numFmtId="0" fontId="51" fillId="0" borderId="0" xfId="0" applyFont="1" applyAlignment="1">
      <alignment horizontal="left" vertical="top" wrapText="1"/>
    </xf>
    <xf numFmtId="0" fontId="55" fillId="0" borderId="0" xfId="7" applyFont="1"/>
    <xf numFmtId="0" fontId="18" fillId="0" borderId="0" xfId="0" applyFont="1"/>
    <xf numFmtId="49" fontId="13" fillId="0" borderId="0" xfId="0" applyNumberFormat="1" applyFont="1" applyAlignment="1">
      <alignment horizontal="left" vertical="top" wrapText="1" indent="1"/>
    </xf>
    <xf numFmtId="164" fontId="1" fillId="0" borderId="0" xfId="0" applyNumberFormat="1" applyFont="1" applyAlignment="1">
      <alignment horizontal="right" vertical="top"/>
    </xf>
    <xf numFmtId="49" fontId="57" fillId="0" borderId="0" xfId="0" applyNumberFormat="1" applyFont="1" applyAlignment="1">
      <alignment horizontal="left" vertical="top" wrapText="1"/>
    </xf>
    <xf numFmtId="0" fontId="42" fillId="0" borderId="0" xfId="0" applyFont="1" applyAlignment="1">
      <alignment horizontal="right"/>
    </xf>
    <xf numFmtId="49" fontId="19" fillId="0" borderId="2" xfId="0" applyNumberFormat="1" applyFont="1" applyBorder="1" applyAlignment="1">
      <alignment horizontal="left" vertical="top" wrapText="1" indent="2"/>
    </xf>
    <xf numFmtId="49" fontId="17" fillId="0" borderId="2" xfId="0" applyNumberFormat="1" applyFont="1" applyBorder="1" applyAlignment="1">
      <alignment horizontal="left" vertical="top" wrapText="1" indent="2"/>
    </xf>
    <xf numFmtId="164" fontId="17" fillId="0" borderId="2" xfId="0" applyNumberFormat="1" applyFont="1" applyBorder="1" applyAlignment="1" applyProtection="1">
      <alignment horizontal="right" vertical="top"/>
      <protection locked="0"/>
    </xf>
    <xf numFmtId="0" fontId="23" fillId="0" borderId="0" xfId="0" applyFont="1" applyAlignment="1">
      <alignment horizontal="right" vertical="center" wrapText="1"/>
    </xf>
    <xf numFmtId="14" fontId="33" fillId="0" borderId="0" xfId="0" applyNumberFormat="1" applyFont="1"/>
    <xf numFmtId="2" fontId="58" fillId="0" borderId="0" xfId="0" applyNumberFormat="1" applyFont="1" applyAlignment="1">
      <alignment horizontal="left" vertical="top"/>
    </xf>
    <xf numFmtId="0" fontId="59" fillId="0" borderId="0" xfId="0" applyFont="1"/>
    <xf numFmtId="0" fontId="32" fillId="0" borderId="0" xfId="0" applyFont="1" applyAlignment="1">
      <alignment wrapText="1"/>
    </xf>
    <xf numFmtId="49" fontId="21" fillId="0" borderId="0" xfId="0" applyNumberFormat="1" applyFont="1" applyAlignment="1">
      <alignment horizontal="left" vertical="center" wrapText="1"/>
    </xf>
    <xf numFmtId="49" fontId="17" fillId="0" borderId="0" xfId="0" applyNumberFormat="1" applyFont="1" applyAlignment="1">
      <alignment horizontal="right" vertical="top" wrapText="1"/>
    </xf>
    <xf numFmtId="49" fontId="60" fillId="0" borderId="0" xfId="0" applyNumberFormat="1" applyFont="1" applyAlignment="1">
      <alignment horizontal="left" vertical="top" wrapText="1"/>
    </xf>
    <xf numFmtId="164" fontId="53" fillId="0" borderId="1" xfId="0" applyNumberFormat="1" applyFont="1" applyBorder="1" applyAlignment="1" applyProtection="1">
      <alignment horizontal="right" vertical="top"/>
      <protection locked="0"/>
    </xf>
    <xf numFmtId="49" fontId="19" fillId="0" borderId="2" xfId="0" applyNumberFormat="1" applyFont="1" applyBorder="1" applyAlignment="1">
      <alignment horizontal="left" vertical="top" wrapText="1" indent="3"/>
    </xf>
    <xf numFmtId="164" fontId="53" fillId="0" borderId="2" xfId="0" applyNumberFormat="1" applyFont="1" applyBorder="1" applyAlignment="1" applyProtection="1">
      <alignment horizontal="right" vertical="top"/>
      <protection locked="0"/>
    </xf>
    <xf numFmtId="49" fontId="17" fillId="0" borderId="2" xfId="0" applyNumberFormat="1" applyFont="1" applyBorder="1" applyAlignment="1">
      <alignment horizontal="left" vertical="top" wrapText="1" indent="1"/>
    </xf>
    <xf numFmtId="164" fontId="20" fillId="0" borderId="2" xfId="0" applyNumberFormat="1" applyFont="1" applyBorder="1" applyAlignment="1">
      <alignment horizontal="right" vertical="top"/>
    </xf>
    <xf numFmtId="49" fontId="17" fillId="0" borderId="2" xfId="0" applyNumberFormat="1" applyFont="1" applyBorder="1" applyAlignment="1">
      <alignment horizontal="left" vertical="top" wrapText="1"/>
    </xf>
    <xf numFmtId="164" fontId="53" fillId="0" borderId="0" xfId="0" applyNumberFormat="1" applyFont="1" applyAlignment="1" applyProtection="1">
      <alignment horizontal="right" vertical="top"/>
      <protection locked="0"/>
    </xf>
    <xf numFmtId="0" fontId="19" fillId="0" borderId="0" xfId="0" applyFont="1" applyAlignment="1" applyProtection="1">
      <alignment horizontal="right" vertical="top"/>
      <protection locked="0"/>
    </xf>
    <xf numFmtId="164" fontId="19" fillId="0" borderId="0" xfId="0" applyNumberFormat="1" applyFont="1" applyAlignment="1" applyProtection="1">
      <alignment horizontal="right" vertical="top"/>
      <protection locked="0"/>
    </xf>
    <xf numFmtId="164" fontId="17" fillId="0" borderId="0" xfId="0" applyNumberFormat="1" applyFont="1" applyAlignment="1" applyProtection="1">
      <alignment horizontal="right" vertical="top"/>
      <protection locked="0"/>
    </xf>
    <xf numFmtId="0" fontId="42" fillId="0" borderId="0" xfId="0" applyFont="1" applyAlignment="1">
      <alignment horizontal="center" vertical="center" wrapText="1"/>
    </xf>
    <xf numFmtId="0" fontId="0" fillId="0" borderId="0" xfId="0" applyAlignment="1">
      <alignment vertical="center" wrapText="1"/>
    </xf>
    <xf numFmtId="0" fontId="61" fillId="0" borderId="0" xfId="0" applyFont="1"/>
    <xf numFmtId="0" fontId="62" fillId="0" borderId="0" xfId="0" applyFont="1"/>
    <xf numFmtId="0" fontId="62" fillId="0" borderId="0" xfId="0" applyFont="1" applyAlignment="1">
      <alignment horizontal="center" vertical="center" wrapText="1"/>
    </xf>
    <xf numFmtId="0" fontId="63" fillId="0" borderId="0" xfId="7" applyFont="1" applyAlignment="1">
      <alignment vertical="center"/>
    </xf>
    <xf numFmtId="0" fontId="64" fillId="0" borderId="0" xfId="0" applyFont="1"/>
    <xf numFmtId="167" fontId="0" fillId="0" borderId="0" xfId="0" applyNumberFormat="1"/>
    <xf numFmtId="168" fontId="0" fillId="0" borderId="0" xfId="0" applyNumberFormat="1"/>
    <xf numFmtId="164" fontId="53" fillId="0" borderId="5" xfId="0" applyNumberFormat="1" applyFont="1" applyBorder="1" applyAlignment="1">
      <alignment horizontal="right" vertical="top"/>
    </xf>
    <xf numFmtId="169" fontId="53" fillId="0" borderId="5" xfId="5" applyNumberFormat="1" applyFont="1" applyBorder="1" applyAlignment="1">
      <alignment horizontal="right" vertical="top"/>
    </xf>
    <xf numFmtId="164" fontId="19" fillId="0" borderId="5" xfId="0" applyNumberFormat="1" applyFont="1" applyBorder="1" applyAlignment="1">
      <alignment horizontal="right" vertical="top"/>
    </xf>
    <xf numFmtId="49" fontId="54" fillId="0" borderId="0" xfId="7" applyNumberFormat="1" applyAlignment="1">
      <alignment horizontal="left" vertical="top" wrapText="1"/>
    </xf>
    <xf numFmtId="0" fontId="31" fillId="0" borderId="0" xfId="0" applyFont="1"/>
    <xf numFmtId="170" fontId="31" fillId="0" borderId="0" xfId="0" applyNumberFormat="1" applyFont="1"/>
    <xf numFmtId="164" fontId="11" fillId="0" borderId="0" xfId="0" applyNumberFormat="1" applyFont="1" applyAlignment="1">
      <alignment horizontal="right" vertical="top"/>
    </xf>
    <xf numFmtId="10" fontId="11" fillId="0" borderId="0" xfId="0" applyNumberFormat="1" applyFont="1" applyAlignment="1">
      <alignment horizontal="right" vertical="top"/>
    </xf>
    <xf numFmtId="164" fontId="10" fillId="0" borderId="0" xfId="0" applyNumberFormat="1" applyFont="1" applyAlignment="1">
      <alignment horizontal="right" vertical="top"/>
    </xf>
    <xf numFmtId="10" fontId="10" fillId="0" borderId="0" xfId="0" applyNumberFormat="1" applyFont="1" applyAlignment="1">
      <alignment horizontal="right" vertical="top"/>
    </xf>
    <xf numFmtId="0" fontId="19" fillId="0" borderId="2" xfId="0" applyFont="1" applyBorder="1" applyAlignment="1" applyProtection="1">
      <alignment horizontal="right" vertical="top"/>
      <protection locked="0"/>
    </xf>
    <xf numFmtId="43" fontId="0" fillId="0" borderId="0" xfId="8" applyFont="1"/>
    <xf numFmtId="14" fontId="0" fillId="0" borderId="0" xfId="0" applyNumberFormat="1"/>
    <xf numFmtId="167" fontId="0" fillId="0" borderId="0" xfId="8" applyNumberFormat="1" applyFont="1"/>
    <xf numFmtId="0" fontId="65" fillId="0" borderId="2" xfId="0" applyFont="1" applyBorder="1"/>
    <xf numFmtId="49" fontId="41" fillId="0" borderId="0" xfId="0" applyNumberFormat="1" applyFont="1" applyAlignment="1">
      <alignment horizontal="left" vertical="top" wrapText="1"/>
    </xf>
    <xf numFmtId="164" fontId="53" fillId="0" borderId="8" xfId="0" applyNumberFormat="1" applyFont="1" applyBorder="1" applyAlignment="1">
      <alignment horizontal="right" vertical="top"/>
    </xf>
    <xf numFmtId="164" fontId="53" fillId="0" borderId="1" xfId="0" applyNumberFormat="1" applyFont="1" applyBorder="1" applyAlignment="1">
      <alignment horizontal="right" vertical="top"/>
    </xf>
    <xf numFmtId="0" fontId="62" fillId="0" borderId="0" xfId="0" applyFont="1" applyAlignment="1">
      <alignment horizontal="center"/>
    </xf>
    <xf numFmtId="49" fontId="19" fillId="0" borderId="0" xfId="0" applyNumberFormat="1" applyFont="1" applyAlignment="1">
      <alignment horizontal="left" wrapText="1"/>
    </xf>
    <xf numFmtId="49" fontId="19" fillId="0" borderId="0" xfId="0" applyNumberFormat="1" applyFont="1" applyAlignment="1">
      <alignment horizontal="left" vertical="top" wrapText="1"/>
    </xf>
    <xf numFmtId="0" fontId="26" fillId="0" borderId="0" xfId="0" applyFont="1" applyAlignment="1">
      <alignment horizontal="left" vertical="top" wrapText="1"/>
    </xf>
    <xf numFmtId="49" fontId="19" fillId="0" borderId="0" xfId="0" applyNumberFormat="1" applyFont="1" applyAlignment="1">
      <alignment horizontal="left" vertical="center" wrapText="1"/>
    </xf>
    <xf numFmtId="49" fontId="23" fillId="0" borderId="0" xfId="0" applyNumberFormat="1" applyFont="1" applyAlignment="1">
      <alignment horizontal="left" wrapText="1"/>
    </xf>
  </cellXfs>
  <cellStyles count="9">
    <cellStyle name="Annahme_perm" xfId="3" xr:uid="{0BD1AA2D-C729-4CE8-A5AF-25EC136B7BA5}"/>
    <cellStyle name="Komma" xfId="8" builtinId="3"/>
    <cellStyle name="Link" xfId="7" builtinId="8"/>
    <cellStyle name="Prozent" xfId="5" builtinId="5"/>
    <cellStyle name="Standard" xfId="0" builtinId="0"/>
    <cellStyle name="Standard_09B1Unternehmensplanung2009ff_V2" xfId="6" xr:uid="{7DE58BB8-5CFD-4947-959B-516743B0B8DA}"/>
    <cellStyle name="Ueb2" xfId="4" xr:uid="{1C522022-0ADB-4715-B782-24B9AA601A42}"/>
    <cellStyle name="Zahl_Standard" xfId="2" xr:uid="{C5EC6D44-8EB8-4EB3-9784-B2FA93FE7AC2}"/>
    <cellStyle name="Zeilenebene_1" xfId="1" builtinId="1" iLevel="0"/>
  </cellStyles>
  <dxfs count="2">
    <dxf>
      <font>
        <color rgb="FF9C0006"/>
      </font>
      <fill>
        <patternFill>
          <bgColor rgb="FFFFC7CE"/>
        </patternFill>
      </fill>
    </dxf>
    <dxf>
      <fill>
        <patternFill>
          <bgColor rgb="FFFFC000"/>
        </patternFill>
      </fill>
    </dxf>
  </dxfs>
  <tableStyles count="0" defaultTableStyle="TableStyleMedium2" defaultPivotStyle="PivotStyleLight16"/>
  <colors>
    <mruColors>
      <color rgb="FFFF79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bundesfinanzministerium.de/Web/DE/Themen/Steuern/Steuerverwaltungu-Steuerrecht/Betriebspruefung/AfA_Tabellen/afa_tabellen.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097CA-0F9B-454B-9B34-D2F2C6313ED6}">
  <sheetPr>
    <tabColor rgb="FFFF7979"/>
  </sheetPr>
  <dimension ref="B1:B7"/>
  <sheetViews>
    <sheetView showGridLines="0" tabSelected="1" workbookViewId="0">
      <selection activeCell="B8" sqref="B8"/>
    </sheetView>
  </sheetViews>
  <sheetFormatPr baseColWidth="10" defaultRowHeight="15" x14ac:dyDescent="0.25"/>
  <cols>
    <col min="2" max="2" width="164.42578125" customWidth="1"/>
  </cols>
  <sheetData>
    <row r="1" spans="2:2" ht="21" x14ac:dyDescent="0.35">
      <c r="B1" s="163" t="s">
        <v>222</v>
      </c>
    </row>
    <row r="3" spans="2:2" ht="93.75" x14ac:dyDescent="0.3">
      <c r="B3" s="164" t="s">
        <v>227</v>
      </c>
    </row>
    <row r="4" spans="2:2" ht="63.75" customHeight="1" x14ac:dyDescent="0.3">
      <c r="B4" s="164" t="s">
        <v>223</v>
      </c>
    </row>
    <row r="5" spans="2:2" ht="29.25" customHeight="1" x14ac:dyDescent="0.3">
      <c r="B5" s="164" t="s">
        <v>224</v>
      </c>
    </row>
    <row r="7" spans="2:2" ht="18.75" x14ac:dyDescent="0.3">
      <c r="B7" s="64" t="s">
        <v>238</v>
      </c>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N48"/>
  <sheetViews>
    <sheetView showGridLines="0" zoomScaleNormal="100" zoomScaleSheetLayoutView="115" workbookViewId="0">
      <pane xSplit="1" ySplit="5" topLeftCell="B6" activePane="bottomRight" state="frozen"/>
      <selection activeCell="B42" sqref="B42"/>
      <selection pane="topRight" activeCell="B42" sqref="B42"/>
      <selection pane="bottomLeft" activeCell="B42" sqref="B42"/>
      <selection pane="bottomRight" activeCell="B42" sqref="B42"/>
    </sheetView>
  </sheetViews>
  <sheetFormatPr baseColWidth="10" defaultColWidth="8.7109375" defaultRowHeight="15" x14ac:dyDescent="0.25"/>
  <cols>
    <col min="1" max="1" width="39.140625" customWidth="1"/>
    <col min="2" max="2" width="8" customWidth="1"/>
    <col min="3" max="3" width="6.42578125" style="86" customWidth="1"/>
    <col min="4" max="4" width="8.42578125" customWidth="1"/>
    <col min="5" max="5" width="6.42578125" style="86" customWidth="1"/>
    <col min="6" max="6" width="7.85546875" customWidth="1"/>
    <col min="7" max="7" width="6.42578125" style="86" customWidth="1"/>
    <col min="8" max="8" width="10.140625" hidden="1" customWidth="1"/>
    <col min="9" max="9" width="18" hidden="1" customWidth="1"/>
    <col min="12" max="12" width="42.140625" customWidth="1"/>
    <col min="13" max="13" width="15.42578125" customWidth="1"/>
  </cols>
  <sheetData>
    <row r="1" spans="1:14" ht="18.75" x14ac:dyDescent="0.3">
      <c r="A1" s="112" t="str">
        <f>_Name</f>
        <v>Text</v>
      </c>
      <c r="C1"/>
      <c r="E1"/>
      <c r="G1"/>
    </row>
    <row r="2" spans="1:14" ht="31.5" x14ac:dyDescent="0.25">
      <c r="A2" s="46" t="s">
        <v>168</v>
      </c>
      <c r="B2" s="55"/>
      <c r="C2" s="84"/>
      <c r="D2" s="55"/>
      <c r="E2" s="84"/>
      <c r="F2" s="55"/>
      <c r="G2" s="118" t="s">
        <v>195</v>
      </c>
    </row>
    <row r="3" spans="1:14" ht="12" customHeight="1" x14ac:dyDescent="0.25">
      <c r="A3" s="114" t="str">
        <f ca="1">"Stand: "&amp;TEXT(TODAY(),"TT.MM.JJJJ")&amp;" in EUR"</f>
        <v>Stand: 15.03.2026 in EUR</v>
      </c>
      <c r="B3" s="65"/>
      <c r="C3" s="65"/>
      <c r="D3" s="65"/>
      <c r="E3" s="65"/>
      <c r="F3" s="65"/>
      <c r="G3" s="65"/>
      <c r="H3" s="65"/>
      <c r="I3" s="65"/>
      <c r="J3" s="65"/>
      <c r="K3" s="65"/>
      <c r="L3" s="65"/>
      <c r="M3" s="65"/>
      <c r="N3" s="65"/>
    </row>
    <row r="4" spans="1:14" ht="29.25" customHeight="1" x14ac:dyDescent="0.25">
      <c r="A4" s="87" t="s">
        <v>38</v>
      </c>
      <c r="B4" s="67" t="s">
        <v>92</v>
      </c>
      <c r="C4" s="92" t="s">
        <v>93</v>
      </c>
      <c r="D4" s="67" t="s">
        <v>94</v>
      </c>
      <c r="E4" s="92" t="s">
        <v>93</v>
      </c>
      <c r="F4" s="67" t="s">
        <v>95</v>
      </c>
      <c r="G4" s="92" t="s">
        <v>93</v>
      </c>
      <c r="H4" s="16" t="s">
        <v>96</v>
      </c>
      <c r="I4" s="17" t="s">
        <v>93</v>
      </c>
    </row>
    <row r="5" spans="1:14" x14ac:dyDescent="0.25">
      <c r="A5" s="68" t="s">
        <v>53</v>
      </c>
      <c r="B5" s="59" t="s">
        <v>0</v>
      </c>
      <c r="C5" s="67" t="s">
        <v>0</v>
      </c>
      <c r="D5" s="59" t="s">
        <v>0</v>
      </c>
      <c r="E5" s="67" t="s">
        <v>0</v>
      </c>
      <c r="F5" s="59" t="s">
        <v>0</v>
      </c>
      <c r="G5" s="67" t="s">
        <v>0</v>
      </c>
      <c r="H5" s="18" t="s">
        <v>0</v>
      </c>
      <c r="I5" s="19" t="s">
        <v>0</v>
      </c>
    </row>
    <row r="6" spans="1:14" x14ac:dyDescent="0.25">
      <c r="A6" s="69" t="str">
        <f>'Rentabilität - Rumpfjahr'!A7</f>
        <v>Geschäftsbereich 1</v>
      </c>
      <c r="B6" s="70">
        <f>SUM('Rentabilität - Rumpfjahr'!N7)</f>
        <v>0</v>
      </c>
      <c r="C6" s="88">
        <f>IF(B22&gt;0,1/B22*B6,0)</f>
        <v>0</v>
      </c>
      <c r="D6" s="70">
        <f>SUM('Rentabilität - 1. Jahr'!N6)</f>
        <v>0</v>
      </c>
      <c r="E6" s="88">
        <f>IF(D22&gt;0,1/D22*D6,0)</f>
        <v>0</v>
      </c>
      <c r="F6" s="70">
        <f>SUM('Rentabilität - Jahr 2'!N6)</f>
        <v>0</v>
      </c>
      <c r="G6" s="88">
        <f>IF(F22&gt;0,1/F22*F6,0)</f>
        <v>0</v>
      </c>
      <c r="H6" s="20">
        <f>SUM('Rentabilität - 3. Jahr'!N3)</f>
        <v>0</v>
      </c>
      <c r="I6" s="21">
        <f>IF(H22&gt;0,1/H22*H6,0)</f>
        <v>0</v>
      </c>
    </row>
    <row r="7" spans="1:14" x14ac:dyDescent="0.25">
      <c r="A7" s="69" t="str">
        <f>'Rentabilität - Rumpfjahr'!A8</f>
        <v>Geschäftsbereich 2</v>
      </c>
      <c r="B7" s="70">
        <f>SUM('Rentabilität - Rumpfjahr'!N8)</f>
        <v>0</v>
      </c>
      <c r="C7" s="88">
        <f>IF(B22&gt;0,1/B22*B7,0)</f>
        <v>0</v>
      </c>
      <c r="D7" s="70">
        <f>SUM('Rentabilität - 1. Jahr'!N7)</f>
        <v>0</v>
      </c>
      <c r="E7" s="88">
        <f>IF(D22&gt;0,1/D22*D7,0)</f>
        <v>0</v>
      </c>
      <c r="F7" s="70">
        <f>SUM('Rentabilität - Jahr 2'!N7)</f>
        <v>0</v>
      </c>
      <c r="G7" s="88">
        <f>IF(F22&gt;0,1/F22*F7,0)</f>
        <v>0</v>
      </c>
      <c r="H7" s="20">
        <f>SUM('Rentabilität - 3. Jahr'!N4)</f>
        <v>0</v>
      </c>
      <c r="I7" s="21">
        <f>IF(H22&gt;0,1/H22*H7,0)</f>
        <v>0</v>
      </c>
    </row>
    <row r="8" spans="1:14" x14ac:dyDescent="0.25">
      <c r="A8" s="69" t="str">
        <f>'Rentabilität - Rumpfjahr'!A9</f>
        <v>Geschäftsbereich 3</v>
      </c>
      <c r="B8" s="70">
        <f>SUM('Rentabilität - Rumpfjahr'!N9)</f>
        <v>0</v>
      </c>
      <c r="C8" s="88">
        <f>IF(B22&gt;0,1/B22*B8,0)</f>
        <v>0</v>
      </c>
      <c r="D8" s="70">
        <f>SUM('Rentabilität - 1. Jahr'!N8)</f>
        <v>0</v>
      </c>
      <c r="E8" s="88">
        <f>IF(D22&gt;0,1/D22*D8,0)</f>
        <v>0</v>
      </c>
      <c r="F8" s="70">
        <f>SUM('Rentabilität - Jahr 2'!N8)</f>
        <v>0</v>
      </c>
      <c r="G8" s="88">
        <f>IF(F22&gt;0,1/F22*F8,0)</f>
        <v>0</v>
      </c>
      <c r="H8" s="20">
        <f>SUM('Rentabilität - 3. Jahr'!N5)</f>
        <v>0</v>
      </c>
      <c r="I8" s="21">
        <f>IF(H22&gt;0,1/H22*H8,0)</f>
        <v>0</v>
      </c>
    </row>
    <row r="9" spans="1:14" x14ac:dyDescent="0.25">
      <c r="A9" s="69" t="str">
        <f>'Rentabilität - Rumpfjahr'!A10</f>
        <v>Geschäftsbereich 4</v>
      </c>
      <c r="B9" s="70">
        <f>SUM('Rentabilität - Rumpfjahr'!N10)</f>
        <v>0</v>
      </c>
      <c r="C9" s="88">
        <f>IF(B22&gt;0,1/B22*B9,0)</f>
        <v>0</v>
      </c>
      <c r="D9" s="70">
        <f>SUM('Rentabilität - 1. Jahr'!N9)</f>
        <v>0</v>
      </c>
      <c r="E9" s="88">
        <f>IF(D22&gt;0,1/D22*D9,0)</f>
        <v>0</v>
      </c>
      <c r="F9" s="70">
        <f>SUM('Rentabilität - Jahr 2'!N9)</f>
        <v>0</v>
      </c>
      <c r="G9" s="88">
        <f>IF(F22&gt;0,1/F22*F9,0)</f>
        <v>0</v>
      </c>
      <c r="H9" s="20">
        <f>SUM('Rentabilität - 3. Jahr'!N6)</f>
        <v>0</v>
      </c>
      <c r="I9" s="21">
        <f>IF(H22&gt;0,1/H22*H9,0)</f>
        <v>0</v>
      </c>
    </row>
    <row r="10" spans="1:14" x14ac:dyDescent="0.25">
      <c r="A10" s="74" t="str">
        <f>'Rentabilität - Rumpfjahr'!A11</f>
        <v>Geschäftsbereich 5</v>
      </c>
      <c r="B10" s="75">
        <f>SUM('Rentabilität - Rumpfjahr'!N11)</f>
        <v>0</v>
      </c>
      <c r="C10" s="89">
        <f>IF(B22&gt;0,1/B22*B10,0)</f>
        <v>0</v>
      </c>
      <c r="D10" s="75">
        <f>SUM('Rentabilität - 1. Jahr'!N10)</f>
        <v>0</v>
      </c>
      <c r="E10" s="89">
        <f>IF(D22&gt;0,1/D22*D10,0)</f>
        <v>0</v>
      </c>
      <c r="F10" s="75">
        <f>SUM('Rentabilität - Jahr 2'!N10)</f>
        <v>0</v>
      </c>
      <c r="G10" s="89">
        <f>IF(F22&gt;0,1/F22*F10,0)</f>
        <v>0</v>
      </c>
      <c r="H10" s="20">
        <f>SUM('Rentabilität - 3. Jahr'!N7)</f>
        <v>0</v>
      </c>
      <c r="I10" s="21">
        <f>IF(H22&gt;0,1/H22*H10,0)</f>
        <v>0</v>
      </c>
    </row>
    <row r="11" spans="1:14" x14ac:dyDescent="0.25">
      <c r="A11" s="77" t="s">
        <v>58</v>
      </c>
      <c r="B11" s="78">
        <f t="shared" ref="B11:I11" si="0">SUM(B6:B10)</f>
        <v>0</v>
      </c>
      <c r="C11" s="90">
        <f t="shared" si="0"/>
        <v>0</v>
      </c>
      <c r="D11" s="78">
        <f t="shared" si="0"/>
        <v>0</v>
      </c>
      <c r="E11" s="90">
        <f t="shared" si="0"/>
        <v>0</v>
      </c>
      <c r="F11" s="78">
        <f t="shared" si="0"/>
        <v>0</v>
      </c>
      <c r="G11" s="90">
        <f t="shared" si="0"/>
        <v>0</v>
      </c>
      <c r="H11" s="22">
        <f t="shared" si="0"/>
        <v>0</v>
      </c>
      <c r="I11" s="23">
        <f t="shared" si="0"/>
        <v>0</v>
      </c>
    </row>
    <row r="12" spans="1:14" x14ac:dyDescent="0.25">
      <c r="A12" s="68" t="s">
        <v>59</v>
      </c>
      <c r="B12" s="59" t="s">
        <v>0</v>
      </c>
      <c r="C12" s="91" t="s">
        <v>0</v>
      </c>
      <c r="D12" s="59" t="s">
        <v>0</v>
      </c>
      <c r="E12" s="91" t="s">
        <v>0</v>
      </c>
      <c r="F12" s="59" t="s">
        <v>0</v>
      </c>
      <c r="G12" s="91" t="s">
        <v>0</v>
      </c>
      <c r="H12" s="18" t="s">
        <v>0</v>
      </c>
      <c r="I12" s="19" t="s">
        <v>0</v>
      </c>
    </row>
    <row r="13" spans="1:14" x14ac:dyDescent="0.25">
      <c r="A13" s="69" t="str">
        <f>'Rentabilität - Rumpfjahr'!A14</f>
        <v>Geschäftsbereich 6</v>
      </c>
      <c r="B13" s="70">
        <f>SUM('Rentabilität - Rumpfjahr'!N14)</f>
        <v>0</v>
      </c>
      <c r="C13" s="88">
        <f>IF(B22&gt;0,1/B22*B13,0)</f>
        <v>0</v>
      </c>
      <c r="D13" s="70">
        <f>SUM('Rentabilität - 1. Jahr'!N13)</f>
        <v>0</v>
      </c>
      <c r="E13" s="88">
        <f>IF(D22&gt;0,1/D22*D13,0)</f>
        <v>0</v>
      </c>
      <c r="F13" s="70">
        <f>SUM('Rentabilität - Jahr 2'!N13)</f>
        <v>0</v>
      </c>
      <c r="G13" s="88">
        <f>IF(F22&gt;0,1/F22*F13,0)</f>
        <v>0</v>
      </c>
      <c r="H13" s="20">
        <f>SUM('Rentabilität - 3. Jahr'!N10)</f>
        <v>0</v>
      </c>
      <c r="I13" s="21">
        <f>IF(H22&gt;0,1/H22*H13,0)</f>
        <v>0</v>
      </c>
    </row>
    <row r="14" spans="1:14" x14ac:dyDescent="0.25">
      <c r="A14" s="74" t="str">
        <f>'Rentabilität - Rumpfjahr'!A15</f>
        <v>Geschäftsbereich 7</v>
      </c>
      <c r="B14" s="75">
        <f>SUM('Rentabilität - Rumpfjahr'!N15)</f>
        <v>0</v>
      </c>
      <c r="C14" s="89">
        <f>IF(B22&gt;0,1/B22*B14,0)</f>
        <v>0</v>
      </c>
      <c r="D14" s="75">
        <f>SUM('Rentabilität - 1. Jahr'!N14)</f>
        <v>0</v>
      </c>
      <c r="E14" s="89">
        <f>IF(D22&gt;0,1/D22*D14,0)</f>
        <v>0</v>
      </c>
      <c r="F14" s="75">
        <f>SUM('Rentabilität - Jahr 2'!N14)</f>
        <v>0</v>
      </c>
      <c r="G14" s="89">
        <f>IF(F22&gt;0,1/F22*F14,0)</f>
        <v>0</v>
      </c>
      <c r="H14" s="20">
        <f>SUM('Rentabilität - 3. Jahr'!N11)</f>
        <v>0</v>
      </c>
      <c r="I14" s="21">
        <f>IF(H22&gt;0,1/H22*H14,0)</f>
        <v>0</v>
      </c>
    </row>
    <row r="15" spans="1:14" x14ac:dyDescent="0.25">
      <c r="A15" s="77" t="s">
        <v>62</v>
      </c>
      <c r="B15" s="78">
        <f t="shared" ref="B15:I15" si="1">SUM(B13:B14)</f>
        <v>0</v>
      </c>
      <c r="C15" s="90">
        <f t="shared" si="1"/>
        <v>0</v>
      </c>
      <c r="D15" s="78">
        <f t="shared" si="1"/>
        <v>0</v>
      </c>
      <c r="E15" s="90">
        <f t="shared" si="1"/>
        <v>0</v>
      </c>
      <c r="F15" s="78">
        <f t="shared" si="1"/>
        <v>0</v>
      </c>
      <c r="G15" s="90">
        <f t="shared" si="1"/>
        <v>0</v>
      </c>
      <c r="H15" s="22">
        <f t="shared" si="1"/>
        <v>0</v>
      </c>
      <c r="I15" s="23">
        <f t="shared" si="1"/>
        <v>0</v>
      </c>
    </row>
    <row r="16" spans="1:14" x14ac:dyDescent="0.25">
      <c r="A16" s="68" t="s">
        <v>63</v>
      </c>
      <c r="B16" s="59" t="s">
        <v>0</v>
      </c>
      <c r="C16" s="91" t="s">
        <v>0</v>
      </c>
      <c r="D16" s="59" t="s">
        <v>0</v>
      </c>
      <c r="E16" s="91" t="s">
        <v>0</v>
      </c>
      <c r="F16" s="59" t="s">
        <v>0</v>
      </c>
      <c r="G16" s="91" t="s">
        <v>0</v>
      </c>
      <c r="H16" s="18" t="s">
        <v>0</v>
      </c>
      <c r="I16" s="19" t="s">
        <v>0</v>
      </c>
    </row>
    <row r="17" spans="1:9" x14ac:dyDescent="0.25">
      <c r="A17" s="69" t="str">
        <f>'Rentabilität - Rumpfjahr'!A18</f>
        <v>Geschäftsbereich 8</v>
      </c>
      <c r="B17" s="70">
        <f>SUM('Rentabilität - Rumpfjahr'!N18)</f>
        <v>0</v>
      </c>
      <c r="C17" s="88">
        <f>IF(B21&gt;0,1/B21*B17,0)</f>
        <v>0</v>
      </c>
      <c r="D17" s="70">
        <f>SUM('Rentabilität - 1. Jahr'!N17)</f>
        <v>0</v>
      </c>
      <c r="E17" s="88">
        <f>IF(D21&gt;0,1/D21*D17,0)</f>
        <v>0</v>
      </c>
      <c r="F17" s="70">
        <f>SUM('Rentabilität - Jahr 2'!N17)</f>
        <v>0</v>
      </c>
      <c r="G17" s="88">
        <f>IF(F21&gt;0,1/F21*F17,0)</f>
        <v>0</v>
      </c>
      <c r="H17" s="20">
        <f>SUM('Rentabilität - 3. Jahr'!N13)</f>
        <v>0</v>
      </c>
      <c r="I17" s="21">
        <f>IF(H21&gt;0,1/H21*H17,0)</f>
        <v>0</v>
      </c>
    </row>
    <row r="18" spans="1:9" x14ac:dyDescent="0.25">
      <c r="A18" s="69" t="str">
        <f>'Rentabilität - Rumpfjahr'!A19</f>
        <v>Geschäftsbereich 9</v>
      </c>
      <c r="B18" s="70">
        <f>SUM('Rentabilität - Rumpfjahr'!N19)</f>
        <v>0</v>
      </c>
      <c r="C18" s="88">
        <f>IF(B22&gt;0,1/B22*B18,0)</f>
        <v>0</v>
      </c>
      <c r="D18" s="70">
        <f>SUM('Rentabilität - 1. Jahr'!N18)</f>
        <v>0</v>
      </c>
      <c r="E18" s="88">
        <f>IF(D22&gt;0,1/D22*D18,0)</f>
        <v>0</v>
      </c>
      <c r="F18" s="70">
        <f>SUM('Rentabilität - Jahr 2'!N18)</f>
        <v>0</v>
      </c>
      <c r="G18" s="88">
        <f>IF(F22&gt;0,1/F22*F18,0)</f>
        <v>0</v>
      </c>
      <c r="H18" s="20">
        <f>SUM('Rentabilität - 3. Jahr'!N14)</f>
        <v>0</v>
      </c>
      <c r="I18" s="21">
        <f>IF(H22&gt;0,1/H22*H18,0)</f>
        <v>0</v>
      </c>
    </row>
    <row r="19" spans="1:9" x14ac:dyDescent="0.25">
      <c r="A19" s="74" t="str">
        <f>'Rentabilität - Rumpfjahr'!A20</f>
        <v>Geschäftsbereich 10</v>
      </c>
      <c r="B19" s="70">
        <f>SUM('Rentabilität - Rumpfjahr'!N20)</f>
        <v>0</v>
      </c>
      <c r="C19" s="88">
        <f>IF(B$22&gt;0,1/B$22*B$19,0)</f>
        <v>0</v>
      </c>
      <c r="D19" s="70">
        <f>SUM('Rentabilität - 1. Jahr'!N19)</f>
        <v>0</v>
      </c>
      <c r="E19" s="88">
        <f>IF(D22&gt;0,1/D22*D19,0)</f>
        <v>0</v>
      </c>
      <c r="F19" s="70">
        <f>SUM('Rentabilität - Jahr 2'!N19)</f>
        <v>0</v>
      </c>
      <c r="G19" s="88">
        <f>IF(F22&gt;0,1/F22*F19,0)</f>
        <v>0</v>
      </c>
      <c r="H19" s="20">
        <f>SUM('Rentabilität - 3. Jahr'!N15)</f>
        <v>0</v>
      </c>
      <c r="I19" s="21">
        <f>IF(H22&gt;0,1/H22*H19,0)</f>
        <v>0</v>
      </c>
    </row>
    <row r="20" spans="1:9" x14ac:dyDescent="0.25">
      <c r="A20" s="74" t="str">
        <f>'Rentabilität - Rumpfjahr'!A21</f>
        <v>Geschäftsbereich 11</v>
      </c>
      <c r="B20" s="75">
        <f>SUM('Rentabilität - Rumpfjahr'!N21)</f>
        <v>0</v>
      </c>
      <c r="C20" s="89">
        <f>IF(B$22&gt;0,1/B$22*B$19,0)</f>
        <v>0</v>
      </c>
      <c r="D20" s="75">
        <f>SUM('Rentabilität - 1. Jahr'!N20)</f>
        <v>0</v>
      </c>
      <c r="E20" s="89">
        <f>IF(D$22&gt;0,1/D$22*D$19,0)</f>
        <v>0</v>
      </c>
      <c r="F20" s="75">
        <f>SUM('Rentabilität - Jahr 2'!N20)</f>
        <v>0</v>
      </c>
      <c r="G20" s="89">
        <f>IF(F$22&gt;0,1/F$22*F$19,0)</f>
        <v>0</v>
      </c>
      <c r="H20" s="20">
        <f>SUM('Rentabilität - 3. Jahr'!N16)</f>
        <v>0</v>
      </c>
      <c r="I20" s="21" t="e">
        <f>IF(H23&gt;0,1/H23*H20,0)</f>
        <v>#VALUE!</v>
      </c>
    </row>
    <row r="21" spans="1:9" x14ac:dyDescent="0.25">
      <c r="A21" s="77" t="s">
        <v>64</v>
      </c>
      <c r="B21" s="78">
        <f>SUM(B17:B20)</f>
        <v>0</v>
      </c>
      <c r="C21" s="90">
        <f t="shared" ref="C21:I21" si="2">SUM(C18:C19)</f>
        <v>0</v>
      </c>
      <c r="D21" s="78">
        <f>SUM(D17:D20)</f>
        <v>0</v>
      </c>
      <c r="E21" s="90">
        <f t="shared" si="2"/>
        <v>0</v>
      </c>
      <c r="F21" s="78">
        <f>SUM(F17:F20)</f>
        <v>0</v>
      </c>
      <c r="G21" s="90">
        <f t="shared" si="2"/>
        <v>0</v>
      </c>
      <c r="H21" s="22">
        <f t="shared" si="2"/>
        <v>0</v>
      </c>
      <c r="I21" s="23">
        <f t="shared" si="2"/>
        <v>0</v>
      </c>
    </row>
    <row r="22" spans="1:9" x14ac:dyDescent="0.25">
      <c r="A22" s="79" t="s">
        <v>167</v>
      </c>
      <c r="B22" s="78">
        <f>SUM(B11,B15,B21)</f>
        <v>0</v>
      </c>
      <c r="C22" s="90">
        <v>1</v>
      </c>
      <c r="D22" s="78">
        <f>SUM(D11,D15,D21)</f>
        <v>0</v>
      </c>
      <c r="E22" s="90">
        <v>1</v>
      </c>
      <c r="F22" s="78">
        <f>SUM(F11,F15,F21)</f>
        <v>0</v>
      </c>
      <c r="G22" s="90">
        <v>1</v>
      </c>
      <c r="H22" s="24">
        <f>SUM(H11,H15,H21)</f>
        <v>0</v>
      </c>
      <c r="I22" s="25">
        <v>1</v>
      </c>
    </row>
    <row r="23" spans="1:9" x14ac:dyDescent="0.25">
      <c r="A23" s="56" t="s">
        <v>0</v>
      </c>
      <c r="B23" s="56" t="s">
        <v>0</v>
      </c>
      <c r="C23" s="85" t="s">
        <v>0</v>
      </c>
      <c r="D23" s="56" t="s">
        <v>0</v>
      </c>
      <c r="E23" s="85" t="s">
        <v>0</v>
      </c>
      <c r="F23" s="56" t="s">
        <v>0</v>
      </c>
      <c r="G23" s="85" t="s">
        <v>0</v>
      </c>
      <c r="H23" s="26" t="s">
        <v>0</v>
      </c>
      <c r="I23" s="27" t="s">
        <v>0</v>
      </c>
    </row>
    <row r="24" spans="1:9" ht="29.25" customHeight="1" x14ac:dyDescent="0.25">
      <c r="A24" s="87" t="s">
        <v>66</v>
      </c>
      <c r="B24" s="67" t="s">
        <v>92</v>
      </c>
      <c r="C24" s="92" t="s">
        <v>93</v>
      </c>
      <c r="D24" s="67" t="s">
        <v>94</v>
      </c>
      <c r="E24" s="92" t="s">
        <v>93</v>
      </c>
      <c r="F24" s="67" t="s">
        <v>95</v>
      </c>
      <c r="G24" s="92" t="s">
        <v>93</v>
      </c>
      <c r="H24" s="16" t="s">
        <v>96</v>
      </c>
      <c r="I24" s="17" t="s">
        <v>93</v>
      </c>
    </row>
    <row r="25" spans="1:9" x14ac:dyDescent="0.25">
      <c r="A25" s="81" t="str">
        <f>'Rentabilität - Rumpfjahr'!A26</f>
        <v>Wareneinkauf/Materialeinsatz</v>
      </c>
      <c r="B25" s="70">
        <f>SUM('Rentabilität - Rumpfjahr'!N26)</f>
        <v>0</v>
      </c>
      <c r="C25" s="88">
        <f>IF(B22&gt;0,1/B22*B25,0)</f>
        <v>0</v>
      </c>
      <c r="D25" s="70">
        <f>SUM('Rentabilität - 1. Jahr'!N25)</f>
        <v>0</v>
      </c>
      <c r="E25" s="88">
        <f>IF(D22&gt;0,1/D22*D25,0)</f>
        <v>0</v>
      </c>
      <c r="F25" s="70">
        <f>SUM('Rentabilität - Jahr 2'!N25)</f>
        <v>0</v>
      </c>
      <c r="G25" s="88">
        <f>IF(F22&gt;0,1/F22*F25,0)</f>
        <v>0</v>
      </c>
      <c r="H25" s="20">
        <f>SUM('Rentabilität - 3. Jahr'!N20)</f>
        <v>0</v>
      </c>
      <c r="I25" s="21">
        <f>IF(H22&gt;0,1/H22*H25,0)</f>
        <v>0</v>
      </c>
    </row>
    <row r="26" spans="1:9" x14ac:dyDescent="0.25">
      <c r="A26" s="81" t="str">
        <f>'Rentabilität - Rumpfjahr'!A27</f>
        <v>Fremdleistungen</v>
      </c>
      <c r="B26" s="75">
        <f>SUM('Rentabilität - Rumpfjahr'!N27)</f>
        <v>0</v>
      </c>
      <c r="C26" s="89">
        <f>IF(B22&gt;0,1/B22*B26,0)</f>
        <v>0</v>
      </c>
      <c r="D26" s="75">
        <f>SUM('Rentabilität - 1. Jahr'!N26)</f>
        <v>0</v>
      </c>
      <c r="E26" s="89">
        <f>IF(D22&gt;0,1/D22*D26,0)</f>
        <v>0</v>
      </c>
      <c r="F26" s="75">
        <f>SUM('Rentabilität - Jahr 2'!N26)</f>
        <v>0</v>
      </c>
      <c r="G26" s="89">
        <f>IF(F22&gt;0,1/F22*F26,0)</f>
        <v>0</v>
      </c>
      <c r="H26" s="20">
        <f>SUM('Rentabilität - 3. Jahr'!N21)</f>
        <v>0</v>
      </c>
      <c r="I26" s="21">
        <f>IF(H22&gt;0,1/H22*H26,0)</f>
        <v>0</v>
      </c>
    </row>
    <row r="27" spans="1:9" x14ac:dyDescent="0.25">
      <c r="A27" s="79" t="s">
        <v>69</v>
      </c>
      <c r="B27" s="78">
        <f>SUM('Rentabilität - Rumpfjahr'!N28)</f>
        <v>0</v>
      </c>
      <c r="C27" s="90">
        <f>IF(B22&gt;0,1/B22*B27,0)</f>
        <v>0</v>
      </c>
      <c r="D27" s="78">
        <f>SUM('Rentabilität - 1. Jahr'!N27)</f>
        <v>0</v>
      </c>
      <c r="E27" s="90">
        <f>IF(D22&gt;0,1/D22*D27,0)</f>
        <v>0</v>
      </c>
      <c r="F27" s="78">
        <f>SUM('Rentabilität - Jahr 2'!N27)</f>
        <v>0</v>
      </c>
      <c r="G27" s="90">
        <f>IF(F22&gt;0,1/F22*F27,0)</f>
        <v>0</v>
      </c>
      <c r="H27" s="24">
        <f>SUM('Rentabilität - 3. Jahr'!N22)</f>
        <v>0</v>
      </c>
      <c r="I27" s="28">
        <f>IF(H22&gt;0,1/H22*H27,0)</f>
        <v>0</v>
      </c>
    </row>
    <row r="28" spans="1:9" x14ac:dyDescent="0.25">
      <c r="A28" s="81" t="str">
        <f>'Rentabilität - Rumpfjahr'!A29</f>
        <v>Personalkosten (nur Mitarbeiter)</v>
      </c>
      <c r="B28" s="70">
        <f>SUM('Rentabilität - Rumpfjahr'!N29)</f>
        <v>0</v>
      </c>
      <c r="C28" s="88">
        <f>IF(B22&gt;0,1/B22*B28,0)</f>
        <v>0</v>
      </c>
      <c r="D28" s="70">
        <f>SUM('Rentabilität - 1. Jahr'!N28)</f>
        <v>0</v>
      </c>
      <c r="E28" s="88">
        <f>IF(D22&gt;0,1/D22*D28,0)</f>
        <v>0</v>
      </c>
      <c r="F28" s="70">
        <f>SUM('Rentabilität - Jahr 2'!N28)</f>
        <v>0</v>
      </c>
      <c r="G28" s="88">
        <f>IF(F22&gt;0,1/F22*F28,0)</f>
        <v>0</v>
      </c>
      <c r="H28" s="20">
        <f>SUM('Rentabilität - 3. Jahr'!N23)</f>
        <v>1</v>
      </c>
      <c r="I28" s="21">
        <f>IF(H22&gt;0,1/H22*H28,0)</f>
        <v>0</v>
      </c>
    </row>
    <row r="29" spans="1:9" x14ac:dyDescent="0.25">
      <c r="A29" s="81" t="str">
        <f>'Rentabilität - Rumpfjahr'!A30</f>
        <v>Geschäftsführerbezüge (z.B. bei GmbH)</v>
      </c>
      <c r="B29" s="70">
        <f>SUM('Rentabilität - Rumpfjahr'!N30)</f>
        <v>0</v>
      </c>
      <c r="C29" s="88">
        <f>IF(B22&gt;0,1/B22*B29,0)</f>
        <v>0</v>
      </c>
      <c r="D29" s="70">
        <f>SUM('Rentabilität - 1. Jahr'!N29)</f>
        <v>0</v>
      </c>
      <c r="E29" s="88">
        <f>IF(D22&gt;0,1/D22*D29,0)</f>
        <v>0</v>
      </c>
      <c r="F29" s="70">
        <f>SUM('Rentabilität - Jahr 2'!N29)</f>
        <v>0</v>
      </c>
      <c r="G29" s="88">
        <f>IF(F22&gt;0,1/F22*F29,0)</f>
        <v>0</v>
      </c>
      <c r="H29" s="20">
        <f>SUM('Rentabilität - 3. Jahr'!N24)</f>
        <v>2</v>
      </c>
      <c r="I29" s="21">
        <f>IF(H22&gt;0,1/H22*H29,0)</f>
        <v>0</v>
      </c>
    </row>
    <row r="30" spans="1:9" x14ac:dyDescent="0.25">
      <c r="A30" s="81" t="str">
        <f>'Rentabilität - Rumpfjahr'!A31</f>
        <v>Miete (gewerblich)</v>
      </c>
      <c r="B30" s="70">
        <f>SUM('Rentabilität - Rumpfjahr'!N31)</f>
        <v>0</v>
      </c>
      <c r="C30" s="88">
        <f>IF(B22&gt;0,1/B22*B30,0)</f>
        <v>0</v>
      </c>
      <c r="D30" s="70">
        <f>SUM('Rentabilität - 1. Jahr'!N30)</f>
        <v>0</v>
      </c>
      <c r="E30" s="88">
        <f>IF(D22&gt;0,1/D22*D30,0)</f>
        <v>0</v>
      </c>
      <c r="F30" s="70">
        <f>SUM('Rentabilität - Jahr 2'!N30)</f>
        <v>0</v>
      </c>
      <c r="G30" s="88">
        <f>IF(F22&gt;0,1/F22*F30,0)</f>
        <v>0</v>
      </c>
      <c r="H30" s="20">
        <f>SUM('Rentabilität - 3. Jahr'!N25)</f>
        <v>3</v>
      </c>
      <c r="I30" s="21">
        <f>IF(H22&gt;0,1/H22*H30,0)</f>
        <v>0</v>
      </c>
    </row>
    <row r="31" spans="1:9" ht="27" x14ac:dyDescent="0.25">
      <c r="A31" s="81" t="str">
        <f>'Rentabilität - Rumpfjahr'!A32</f>
        <v>Mietnebenkosten (Strom, Wasser, Heizung, etc.)</v>
      </c>
      <c r="B31" s="70">
        <f>SUM('Rentabilität - Rumpfjahr'!N32)</f>
        <v>0</v>
      </c>
      <c r="C31" s="88">
        <f>IF(B22&gt;0,1/B22*B31,0)</f>
        <v>0</v>
      </c>
      <c r="D31" s="70">
        <f>SUM('Rentabilität - 1. Jahr'!N31)</f>
        <v>0</v>
      </c>
      <c r="E31" s="88">
        <f>IF(D22&gt;0,1/D22*D31,0)</f>
        <v>0</v>
      </c>
      <c r="F31" s="70">
        <f>SUM('Rentabilität - Jahr 2'!N31)</f>
        <v>0</v>
      </c>
      <c r="G31" s="88">
        <f>IF(F22&gt;0,1/F22*F31,0)</f>
        <v>0</v>
      </c>
      <c r="H31" s="20">
        <f>SUM('Rentabilität - 3. Jahr'!N26)</f>
        <v>4</v>
      </c>
      <c r="I31" s="21">
        <f>IF(H22&gt;0,1/H22*H31,0)</f>
        <v>0</v>
      </c>
    </row>
    <row r="32" spans="1:9" x14ac:dyDescent="0.25">
      <c r="A32" s="81" t="str">
        <f>'Rentabilität - Rumpfjahr'!A33</f>
        <v>Steuern und Abgaben</v>
      </c>
      <c r="B32" s="75">
        <f>SUM('Rentabilität - Rumpfjahr'!N33)</f>
        <v>0</v>
      </c>
      <c r="C32" s="89">
        <f>IF(B22&gt;0,1/B22*B32,0)</f>
        <v>0</v>
      </c>
      <c r="D32" s="75">
        <f>SUM('Rentabilität - 1. Jahr'!N32)</f>
        <v>0</v>
      </c>
      <c r="E32" s="89">
        <f>IF(D22&gt;0,1/D22*D32,0)</f>
        <v>0</v>
      </c>
      <c r="F32" s="75">
        <f>SUM('Rentabilität - Jahr 2'!N32)</f>
        <v>0</v>
      </c>
      <c r="G32" s="89">
        <f>IF(F22&gt;0,1/F22*F32,0)</f>
        <v>0</v>
      </c>
      <c r="H32" s="20">
        <f>SUM('Rentabilität - 3. Jahr'!N40)</f>
        <v>18</v>
      </c>
      <c r="I32" s="21">
        <f>IF(H22&gt;0,1/H22*H32,0)</f>
        <v>0</v>
      </c>
    </row>
    <row r="33" spans="1:9" ht="27" x14ac:dyDescent="0.25">
      <c r="A33" s="81" t="str">
        <f>'Rentabilität - Rumpfjahr'!A34</f>
        <v>Versicherungen (betriebliche), Gebühren, Beiräge</v>
      </c>
      <c r="B33" s="70">
        <f>SUM('Rentabilität - Rumpfjahr'!N34)</f>
        <v>0</v>
      </c>
      <c r="C33" s="88">
        <f>IF(B22&gt;0,1/B22*B33,0)</f>
        <v>0</v>
      </c>
      <c r="D33" s="70">
        <f>SUM('Rentabilität - 1. Jahr'!N33)</f>
        <v>0</v>
      </c>
      <c r="E33" s="88">
        <f>IF(D22&gt;0,1/D22*D33,0)</f>
        <v>0</v>
      </c>
      <c r="F33" s="70">
        <f>SUM('Rentabilität - Jahr 2'!N33)</f>
        <v>0</v>
      </c>
      <c r="G33" s="88">
        <f>IF(F22&gt;0,1/F22*F33,0)</f>
        <v>0</v>
      </c>
      <c r="H33" s="20">
        <f>SUM('Rentabilität - 3. Jahr'!N34)</f>
        <v>12</v>
      </c>
      <c r="I33" s="21">
        <f>IF(H22&gt;0,1/H22*H33,0)</f>
        <v>0</v>
      </c>
    </row>
    <row r="34" spans="1:9" x14ac:dyDescent="0.25">
      <c r="A34" s="81" t="str">
        <f>'Rentabilität - Rumpfjahr'!A35</f>
        <v xml:space="preserve">Fahrzeug-/Fahrtkosten </v>
      </c>
      <c r="B34" s="70">
        <f>SUM('Rentabilität - Rumpfjahr'!N35)</f>
        <v>0</v>
      </c>
      <c r="C34" s="88">
        <f>IF(B22&gt;0,1/B22*B34,0)</f>
        <v>0</v>
      </c>
      <c r="D34" s="70">
        <f>SUM('Rentabilität - 1. Jahr'!N34)</f>
        <v>0</v>
      </c>
      <c r="E34" s="88">
        <f>IF(D22&gt;0,1/D22*D34,0)</f>
        <v>0</v>
      </c>
      <c r="F34" s="70">
        <f>SUM('Rentabilität - Jahr 2'!N34)</f>
        <v>0</v>
      </c>
      <c r="G34" s="88">
        <f>IF(F22&gt;0,1/F22*F34,0)</f>
        <v>0</v>
      </c>
      <c r="H34" s="20">
        <f>SUM('Rentabilität - 3. Jahr'!N28)</f>
        <v>6</v>
      </c>
      <c r="I34" s="21">
        <f>IF(H22&gt;0,1/H22*H34,0)</f>
        <v>0</v>
      </c>
    </row>
    <row r="35" spans="1:9" x14ac:dyDescent="0.25">
      <c r="A35" s="81" t="str">
        <f>'Rentabilität - Rumpfjahr'!A36</f>
        <v>Marketing</v>
      </c>
      <c r="B35" s="70">
        <f>SUM('Rentabilität - Rumpfjahr'!N36)</f>
        <v>0</v>
      </c>
      <c r="C35" s="88">
        <f>IF(B22&gt;0,1/B22*B35,0)</f>
        <v>0</v>
      </c>
      <c r="D35" s="70">
        <f>SUM('Rentabilität - 1. Jahr'!N35)</f>
        <v>0</v>
      </c>
      <c r="E35" s="88">
        <f>IF(D22&gt;0,1/D22*D35,0)</f>
        <v>0</v>
      </c>
      <c r="F35" s="70">
        <f>SUM('Rentabilität - Jahr 2'!N35)</f>
        <v>0</v>
      </c>
      <c r="G35" s="88">
        <f>IF(F22&gt;0,1/F22*F35,0)</f>
        <v>0</v>
      </c>
      <c r="H35" s="20">
        <f>SUM('Rentabilität - 3. Jahr'!N29)</f>
        <v>7</v>
      </c>
      <c r="I35" s="21">
        <f>IF(H22&gt;0,1/H22*H35,0)</f>
        <v>0</v>
      </c>
    </row>
    <row r="36" spans="1:9" x14ac:dyDescent="0.25">
      <c r="A36" s="81" t="str">
        <f>'Rentabilität - Rumpfjahr'!A37</f>
        <v>Reisekosten</v>
      </c>
      <c r="B36" s="70">
        <f>SUM('Rentabilität - Rumpfjahr'!N37)</f>
        <v>0</v>
      </c>
      <c r="C36" s="88">
        <f>IF(B22&gt;0,1/B22*B36,0)</f>
        <v>0</v>
      </c>
      <c r="D36" s="70">
        <f>SUM('Rentabilität - 1. Jahr'!N36)</f>
        <v>0</v>
      </c>
      <c r="E36" s="88">
        <f>IF(D22&gt;0,1/D22*D36,0)</f>
        <v>0</v>
      </c>
      <c r="F36" s="70">
        <f>SUM('Rentabilität - Jahr 2'!N36)</f>
        <v>0</v>
      </c>
      <c r="G36" s="88">
        <f>IF(F22&gt;0,1/F22*F36,0)</f>
        <v>0</v>
      </c>
      <c r="H36" s="20">
        <f>SUM('Rentabilität - 3. Jahr'!N30)</f>
        <v>8</v>
      </c>
      <c r="I36" s="21">
        <f>IF(H22&gt;0,1/H22*H36,0)</f>
        <v>0</v>
      </c>
    </row>
    <row r="37" spans="1:9" x14ac:dyDescent="0.25">
      <c r="A37" s="81" t="str">
        <f>'Rentabilität - Rumpfjahr'!A38</f>
        <v>Leasing</v>
      </c>
      <c r="B37" s="70">
        <f>SUM('Rentabilität - Rumpfjahr'!N38)</f>
        <v>0</v>
      </c>
      <c r="C37" s="88">
        <f>IF(B22&gt;0,1/B22*B37,0)</f>
        <v>0</v>
      </c>
      <c r="D37" s="70">
        <f>SUM('Rentabilität - 1. Jahr'!N37)</f>
        <v>0</v>
      </c>
      <c r="E37" s="88">
        <f>IF(D22&gt;0,1/D22*D37,0)</f>
        <v>0</v>
      </c>
      <c r="F37" s="70">
        <f>SUM('Rentabilität - Jahr 2'!N37)</f>
        <v>0</v>
      </c>
      <c r="G37" s="88">
        <f>IF(F22&gt;0,1/F22*F37,0)</f>
        <v>0</v>
      </c>
      <c r="H37" s="20">
        <f>SUM('Rentabilität - 3. Jahr'!N27)</f>
        <v>5</v>
      </c>
      <c r="I37" s="21">
        <f>IF(H22&gt;0,1/H22*H37,0)</f>
        <v>0</v>
      </c>
    </row>
    <row r="38" spans="1:9" x14ac:dyDescent="0.25">
      <c r="A38" s="81" t="str">
        <f>'Rentabilität - Rumpfjahr'!A39</f>
        <v>Abschreibungen</v>
      </c>
      <c r="B38" s="70">
        <f>SUM('Rentabilität - Rumpfjahr'!N39)</f>
        <v>0</v>
      </c>
      <c r="C38" s="88">
        <f>IF(B22&gt;0,1/B22*B38,0)</f>
        <v>0</v>
      </c>
      <c r="D38" s="70">
        <f>SUM('Rentabilität - 1. Jahr'!N38)</f>
        <v>0</v>
      </c>
      <c r="E38" s="88">
        <f>IF(D22&gt;0,1/D22*D38,0)</f>
        <v>0</v>
      </c>
      <c r="F38" s="70">
        <f>SUM('Rentabilität - Jahr 2'!N38)</f>
        <v>0</v>
      </c>
      <c r="G38" s="88">
        <f>IF(F22&gt;0,1/F22*F38,0)</f>
        <v>0</v>
      </c>
      <c r="H38" s="20">
        <f>SUM('Rentabilität - 3. Jahr'!N31)</f>
        <v>9</v>
      </c>
      <c r="I38" s="21">
        <f>IF(H22&gt;0,1/H22*H38,0)</f>
        <v>0</v>
      </c>
    </row>
    <row r="39" spans="1:9" x14ac:dyDescent="0.25">
      <c r="A39" s="81" t="str">
        <f>'Rentabilität - Rumpfjahr'!A40</f>
        <v>Weiterbildung</v>
      </c>
      <c r="B39" s="70">
        <f>SUM('Rentabilität - Rumpfjahr'!N40)</f>
        <v>0</v>
      </c>
      <c r="C39" s="88">
        <f>IF(B22&gt;0,1/B22*B39,0)</f>
        <v>0</v>
      </c>
      <c r="D39" s="70">
        <f>SUM('Rentabilität - 1. Jahr'!N39)</f>
        <v>0</v>
      </c>
      <c r="E39" s="88">
        <f>IF(D22&gt;0,1/D22*D39,0)</f>
        <v>0</v>
      </c>
      <c r="F39" s="70">
        <f>SUM('Rentabilität - Jahr 2'!N39)</f>
        <v>0</v>
      </c>
      <c r="G39" s="88">
        <f>IF(F22&gt;0,1/F22*F39,0)</f>
        <v>0</v>
      </c>
      <c r="H39" s="20">
        <f>SUM('Rentabilität - 3. Jahr'!N32)</f>
        <v>10</v>
      </c>
      <c r="I39" s="21">
        <f>IF(H22&gt;0,1/H22*H39,0)</f>
        <v>0</v>
      </c>
    </row>
    <row r="40" spans="1:9" x14ac:dyDescent="0.25">
      <c r="A40" s="81" t="str">
        <f>'Rentabilität - Rumpfjahr'!A41</f>
        <v xml:space="preserve">Reparatur/Instandhaltung </v>
      </c>
      <c r="B40" s="70">
        <f>SUM('Rentabilität - Rumpfjahr'!N41)</f>
        <v>0</v>
      </c>
      <c r="C40" s="88">
        <f>IF(B22&gt;0,1/B22*B40,0)</f>
        <v>0</v>
      </c>
      <c r="D40" s="70">
        <f>SUM('Rentabilität - 1. Jahr'!N40)</f>
        <v>0</v>
      </c>
      <c r="E40" s="88">
        <f>IF(D22&gt;0,1/D22*D40,0)</f>
        <v>0</v>
      </c>
      <c r="F40" s="70">
        <f>SUM('Rentabilität - Jahr 2'!N40)</f>
        <v>0</v>
      </c>
      <c r="G40" s="88">
        <f>IF(F22&gt;0,1/F22*F40,0)</f>
        <v>0</v>
      </c>
      <c r="H40" s="20">
        <f>SUM('Rentabilität - 3. Jahr'!N33)</f>
        <v>11</v>
      </c>
      <c r="I40" s="21">
        <f>IF(H22&gt;0,1/H22*H40,0)</f>
        <v>0</v>
      </c>
    </row>
    <row r="41" spans="1:9" x14ac:dyDescent="0.25">
      <c r="A41" s="81" t="str">
        <f>'Rentabilität - Rumpfjahr'!A42</f>
        <v>Verbrauchmaterial</v>
      </c>
      <c r="B41" s="70">
        <f>SUM('Rentabilität - Rumpfjahr'!N42)</f>
        <v>0</v>
      </c>
      <c r="C41" s="88">
        <f>IF(B22&gt;0,1/B22*B41,0)</f>
        <v>0</v>
      </c>
      <c r="D41" s="70">
        <f>SUM('Rentabilität - 1. Jahr'!N41)</f>
        <v>0</v>
      </c>
      <c r="E41" s="88">
        <f>IF(D22&gt;0,1/D22*D41,0)</f>
        <v>0</v>
      </c>
      <c r="F41" s="70">
        <f>SUM('Rentabilität - Jahr 2'!N41)</f>
        <v>0</v>
      </c>
      <c r="G41" s="88">
        <f>IF(F22&gt;0,1/F22*F41,0)</f>
        <v>0</v>
      </c>
      <c r="H41" s="20">
        <f>SUM('Rentabilität - 3. Jahr'!N35)</f>
        <v>13</v>
      </c>
      <c r="I41" s="21">
        <f>IF(H22&gt;0,1/H22*H41,0)</f>
        <v>0</v>
      </c>
    </row>
    <row r="42" spans="1:9" x14ac:dyDescent="0.25">
      <c r="A42" s="81" t="str">
        <f>'Rentabilität - Rumpfjahr'!A43</f>
        <v>Telefon, Fax, Internet etc.</v>
      </c>
      <c r="B42" s="70">
        <f>SUM('Rentabilität - Rumpfjahr'!N43)</f>
        <v>0</v>
      </c>
      <c r="C42" s="88">
        <f>IF(B22&gt;0,1/B22*B42,0)</f>
        <v>0</v>
      </c>
      <c r="D42" s="70">
        <f>SUM('Rentabilität - 1. Jahr'!N42)</f>
        <v>0</v>
      </c>
      <c r="E42" s="88">
        <f>IF(D22&gt;0,1/D22*D42,0)</f>
        <v>0</v>
      </c>
      <c r="F42" s="70">
        <f>SUM('Rentabilität - Jahr 2'!N42)</f>
        <v>0</v>
      </c>
      <c r="G42" s="88">
        <f>IF(F22&gt;0,1/F22*F42,0)</f>
        <v>0</v>
      </c>
      <c r="H42" s="20">
        <f>SUM('Rentabilität - 3. Jahr'!N36)</f>
        <v>14</v>
      </c>
      <c r="I42" s="21">
        <f>IF(H22&gt;0,1/H22*H42,0)</f>
        <v>0</v>
      </c>
    </row>
    <row r="43" spans="1:9" x14ac:dyDescent="0.25">
      <c r="A43" s="81" t="str">
        <f>'Rentabilität - Rumpfjahr'!A44</f>
        <v>Buchführung, Beratung etc.</v>
      </c>
      <c r="B43" s="70">
        <f>SUM('Rentabilität - Rumpfjahr'!N44)</f>
        <v>0</v>
      </c>
      <c r="C43" s="88">
        <f>IF(B22&gt;0,1/B22*B43,0)</f>
        <v>0</v>
      </c>
      <c r="D43" s="70">
        <f>SUM('Rentabilität - 1. Jahr'!N43)</f>
        <v>0</v>
      </c>
      <c r="E43" s="88">
        <f>IF(D22&gt;0,1/D22*D43,0)</f>
        <v>0</v>
      </c>
      <c r="F43" s="70">
        <f>SUM('Rentabilität - Jahr 2'!N43)</f>
        <v>0</v>
      </c>
      <c r="G43" s="88">
        <f>IF(F22&gt;0,1/F22*F43,0)</f>
        <v>0</v>
      </c>
      <c r="H43" s="20">
        <f>SUM('Rentabilität - 3. Jahr'!N37)</f>
        <v>15</v>
      </c>
      <c r="I43" s="21">
        <f>IF(H22&gt;0,1/H22*H43,0)</f>
        <v>0</v>
      </c>
    </row>
    <row r="44" spans="1:9" x14ac:dyDescent="0.25">
      <c r="A44" s="81" t="str">
        <f>'Rentabilität - Rumpfjahr'!A45</f>
        <v>Sonstige Kosten</v>
      </c>
      <c r="B44" s="70">
        <f>SUM('Rentabilität - Rumpfjahr'!N45)</f>
        <v>0</v>
      </c>
      <c r="C44" s="88">
        <f>IF(B22&gt;0,1/B22*B44,0)</f>
        <v>0</v>
      </c>
      <c r="D44" s="70">
        <f>SUM('Rentabilität - 1. Jahr'!N44)</f>
        <v>0</v>
      </c>
      <c r="E44" s="88">
        <f>IF(D22&gt;0,1/D22*D44,0)</f>
        <v>0</v>
      </c>
      <c r="F44" s="70">
        <f>SUM('Rentabilität - Jahr 2'!N44)</f>
        <v>0</v>
      </c>
      <c r="G44" s="88">
        <f>IF(F22&gt;0,1/F22*F44,0)</f>
        <v>0</v>
      </c>
      <c r="H44" s="20">
        <f>SUM('Rentabilität - 3. Jahr'!N38)</f>
        <v>16</v>
      </c>
      <c r="I44" s="21">
        <f>IF(H22&gt;0,1/H22*H44,0)</f>
        <v>0</v>
      </c>
    </row>
    <row r="45" spans="1:9" x14ac:dyDescent="0.25">
      <c r="A45" s="81" t="str">
        <f>'Rentabilität - Rumpfjahr'!A46</f>
        <v>Softwarelizenz</v>
      </c>
      <c r="B45" s="70">
        <f>SUM('Rentabilität - Rumpfjahr'!N46)</f>
        <v>0</v>
      </c>
      <c r="C45" s="88">
        <f>IF(B22&gt;0,1/B22*B45,0)</f>
        <v>0</v>
      </c>
      <c r="D45" s="70">
        <f>SUM('Rentabilität - 1. Jahr'!N45)</f>
        <v>0</v>
      </c>
      <c r="E45" s="88">
        <f>IF(D22&gt;0,1/D22*D45,0)</f>
        <v>0</v>
      </c>
      <c r="F45" s="70">
        <f>SUM('Rentabilität - Jahr 2'!N45)</f>
        <v>0</v>
      </c>
      <c r="G45" s="88">
        <f>IF(F22&gt;0,1/F22*F45,0)</f>
        <v>0</v>
      </c>
      <c r="H45" s="20">
        <f>SUM('Rentabilität - 3. Jahr'!N39)</f>
        <v>17</v>
      </c>
      <c r="I45" s="21">
        <f>IF(H22&gt;0,1/H22*H45,0)</f>
        <v>0</v>
      </c>
    </row>
    <row r="46" spans="1:9" x14ac:dyDescent="0.25">
      <c r="A46" s="81" t="str">
        <f>'Rentabilität - Rumpfjahr'!A47</f>
        <v>Kreditzinsen</v>
      </c>
      <c r="B46" s="75">
        <f>SUM('Rentabilität - Rumpfjahr'!N47)</f>
        <v>0</v>
      </c>
      <c r="C46" s="89">
        <f>IF(B21&gt;0,1/B21*B46,0)</f>
        <v>0</v>
      </c>
      <c r="D46" s="75">
        <f>SUM('Rentabilität - 1. Jahr'!N46)</f>
        <v>0</v>
      </c>
      <c r="E46" s="89">
        <f>IF(D21&gt;0,1/D21*D46,0)</f>
        <v>0</v>
      </c>
      <c r="F46" s="75">
        <f>SUM('Rentabilität - Jahr 2'!N46)</f>
        <v>0</v>
      </c>
      <c r="G46" s="89">
        <f>IF(F21&gt;0,1/F21*F46,0)</f>
        <v>0</v>
      </c>
      <c r="H46" s="20">
        <f>SUM('Rentabilität - 3. Jahr'!N39)</f>
        <v>17</v>
      </c>
      <c r="I46" s="21">
        <f>IF(H21&gt;0,1/H21*H46,0)</f>
        <v>0</v>
      </c>
    </row>
    <row r="47" spans="1:9" x14ac:dyDescent="0.25">
      <c r="A47" s="79" t="s">
        <v>88</v>
      </c>
      <c r="B47" s="78">
        <f>SUM('Rentabilität - Rumpfjahr'!N48)</f>
        <v>0</v>
      </c>
      <c r="C47" s="90">
        <f>IF(B22&gt;0,1/B22*B47,0)</f>
        <v>0</v>
      </c>
      <c r="D47" s="78">
        <f>SUM('Rentabilität - 1. Jahr'!N47)</f>
        <v>0</v>
      </c>
      <c r="E47" s="90">
        <f>IF(D22&gt;0,1/D22*D47,0)</f>
        <v>0</v>
      </c>
      <c r="F47" s="78">
        <f>SUM('Rentabilität - Jahr 2'!N47)</f>
        <v>0</v>
      </c>
      <c r="G47" s="90">
        <f>IF(F22&gt;0,1/F22*F47,0)</f>
        <v>0</v>
      </c>
      <c r="H47" s="193">
        <f>SUM('Rentabilität - 3. Jahr'!N41)</f>
        <v>171</v>
      </c>
      <c r="I47" s="194">
        <f>IF(H22&gt;0,1/H22*H47,0)</f>
        <v>0</v>
      </c>
    </row>
    <row r="48" spans="1:9" x14ac:dyDescent="0.25">
      <c r="A48" s="79" t="s">
        <v>316</v>
      </c>
      <c r="B48" s="78">
        <f>SUM('Rentabilität - Rumpfjahr'!N49)</f>
        <v>0</v>
      </c>
      <c r="C48" s="90">
        <f>IF(B22&gt;0,1/B22*B48,0)</f>
        <v>0</v>
      </c>
      <c r="D48" s="78">
        <f>SUM('Rentabilität - 1. Jahr'!N48)</f>
        <v>0</v>
      </c>
      <c r="E48" s="90">
        <f>IF(D22&gt;0,1/D22*D48,0)</f>
        <v>0</v>
      </c>
      <c r="F48" s="78">
        <f>SUM('Rentabilität - Jahr 2'!N48)</f>
        <v>0</v>
      </c>
      <c r="G48" s="90">
        <f>IF(F22&gt;0,1/F22*F48,0)</f>
        <v>0</v>
      </c>
      <c r="H48" s="195">
        <f>SUM('Rentabilität - 3. Jahr'!N42)</f>
        <v>-171</v>
      </c>
      <c r="I48" s="196">
        <f>IF(H22&gt;0,1/H22*H48,0)</f>
        <v>0</v>
      </c>
    </row>
  </sheetData>
  <sheetProtection selectLockedCells="1"/>
  <pageMargins left="0.7" right="0.23" top="0.56999999999999995" bottom="0.75" header="0.3" footer="0.3"/>
  <pageSetup paperSize="9" scale="9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pageSetUpPr fitToPage="1"/>
  </sheetPr>
  <dimension ref="A1:N43"/>
  <sheetViews>
    <sheetView showGridLines="0" zoomScaleNormal="100" workbookViewId="0">
      <pane xSplit="1" ySplit="3" topLeftCell="B4" activePane="bottomRight" state="frozen"/>
      <selection activeCell="B42" sqref="B42"/>
      <selection pane="topRight" activeCell="B42" sqref="B42"/>
      <selection pane="bottomLeft" activeCell="B42" sqref="B42"/>
      <selection pane="bottomRight" activeCell="B42" sqref="B42"/>
    </sheetView>
  </sheetViews>
  <sheetFormatPr baseColWidth="10" defaultColWidth="8.7109375" defaultRowHeight="15" x14ac:dyDescent="0.25"/>
  <cols>
    <col min="1" max="1" width="66.42578125" bestFit="1" customWidth="1"/>
    <col min="2" max="2" width="7" bestFit="1" customWidth="1"/>
    <col min="3" max="3" width="7.5703125" bestFit="1" customWidth="1"/>
    <col min="4" max="4" width="7.7109375" bestFit="1" customWidth="1"/>
    <col min="5" max="6" width="7.42578125" bestFit="1" customWidth="1"/>
    <col min="7" max="7" width="7" bestFit="1" customWidth="1"/>
    <col min="8" max="8" width="6.42578125" bestFit="1" customWidth="1"/>
    <col min="9" max="9" width="7.7109375" bestFit="1" customWidth="1"/>
    <col min="10" max="10" width="7.5703125" bestFit="1" customWidth="1"/>
    <col min="11" max="11" width="7.42578125" bestFit="1" customWidth="1"/>
    <col min="12" max="12" width="7.7109375" bestFit="1" customWidth="1"/>
    <col min="13" max="13" width="7.5703125" bestFit="1" customWidth="1"/>
    <col min="14" max="14" width="37.5703125" customWidth="1"/>
  </cols>
  <sheetData>
    <row r="1" spans="1:14" ht="18.75" x14ac:dyDescent="0.3">
      <c r="A1" s="112" t="str">
        <f>_Name</f>
        <v>Text</v>
      </c>
    </row>
    <row r="2" spans="1:14" ht="15.75" x14ac:dyDescent="0.25">
      <c r="A2" s="113" t="str">
        <f>"Liquidität "&amp;_J1</f>
        <v>Liquidität 2025</v>
      </c>
      <c r="M2" s="118" t="s">
        <v>196</v>
      </c>
    </row>
    <row r="3" spans="1:14" x14ac:dyDescent="0.25">
      <c r="A3" s="114" t="str">
        <f ca="1">"Stand: "&amp;TEXT(TODAY(),"TT.MM.JJJJ")&amp;" in EUR"</f>
        <v>Stand: 15.03.2026 in EUR</v>
      </c>
      <c r="B3" s="67" t="s">
        <v>39</v>
      </c>
      <c r="C3" s="67" t="s">
        <v>40</v>
      </c>
      <c r="D3" s="67" t="s">
        <v>41</v>
      </c>
      <c r="E3" s="67" t="s">
        <v>42</v>
      </c>
      <c r="F3" s="67" t="s">
        <v>43</v>
      </c>
      <c r="G3" s="67" t="s">
        <v>44</v>
      </c>
      <c r="H3" s="67" t="s">
        <v>45</v>
      </c>
      <c r="I3" s="67" t="s">
        <v>46</v>
      </c>
      <c r="J3" s="67" t="s">
        <v>47</v>
      </c>
      <c r="K3" s="67" t="s">
        <v>48</v>
      </c>
      <c r="L3" s="67" t="s">
        <v>49</v>
      </c>
      <c r="M3" s="67" t="s">
        <v>50</v>
      </c>
      <c r="N3" s="29" t="s">
        <v>0</v>
      </c>
    </row>
    <row r="4" spans="1:14" x14ac:dyDescent="0.25">
      <c r="A4" s="77" t="s">
        <v>97</v>
      </c>
      <c r="B4" s="78">
        <v>0</v>
      </c>
      <c r="C4" s="78">
        <f t="shared" ref="C4:M4" si="0">SUM(B40)</f>
        <v>0</v>
      </c>
      <c r="D4" s="78">
        <f t="shared" si="0"/>
        <v>0</v>
      </c>
      <c r="E4" s="78">
        <f t="shared" si="0"/>
        <v>0</v>
      </c>
      <c r="F4" s="78">
        <f t="shared" si="0"/>
        <v>0</v>
      </c>
      <c r="G4" s="78">
        <f t="shared" si="0"/>
        <v>0</v>
      </c>
      <c r="H4" s="78">
        <f t="shared" si="0"/>
        <v>0</v>
      </c>
      <c r="I4" s="78">
        <f t="shared" si="0"/>
        <v>0</v>
      </c>
      <c r="J4" s="78">
        <f t="shared" si="0"/>
        <v>0</v>
      </c>
      <c r="K4" s="78">
        <f t="shared" si="0"/>
        <v>0</v>
      </c>
      <c r="L4" s="78">
        <f t="shared" si="0"/>
        <v>0</v>
      </c>
      <c r="M4" s="78">
        <f t="shared" si="0"/>
        <v>0</v>
      </c>
      <c r="N4" s="29" t="s">
        <v>0</v>
      </c>
    </row>
    <row r="5" spans="1:14" x14ac:dyDescent="0.25">
      <c r="A5" s="77" t="s">
        <v>98</v>
      </c>
      <c r="B5" s="78">
        <f t="shared" ref="B5:M5" si="1">SUM(B6:B9)</f>
        <v>0</v>
      </c>
      <c r="C5" s="78">
        <f t="shared" si="1"/>
        <v>0</v>
      </c>
      <c r="D5" s="78">
        <f t="shared" si="1"/>
        <v>0</v>
      </c>
      <c r="E5" s="78">
        <f t="shared" si="1"/>
        <v>0</v>
      </c>
      <c r="F5" s="78">
        <f t="shared" si="1"/>
        <v>0</v>
      </c>
      <c r="G5" s="78">
        <f t="shared" si="1"/>
        <v>0</v>
      </c>
      <c r="H5" s="78">
        <f t="shared" si="1"/>
        <v>0</v>
      </c>
      <c r="I5" s="78">
        <f t="shared" si="1"/>
        <v>0</v>
      </c>
      <c r="J5" s="78">
        <f t="shared" si="1"/>
        <v>0</v>
      </c>
      <c r="K5" s="78">
        <f t="shared" si="1"/>
        <v>0</v>
      </c>
      <c r="L5" s="78">
        <f t="shared" si="1"/>
        <v>0</v>
      </c>
      <c r="M5" s="78">
        <f t="shared" si="1"/>
        <v>0</v>
      </c>
      <c r="N5" s="29" t="s">
        <v>0</v>
      </c>
    </row>
    <row r="6" spans="1:14" x14ac:dyDescent="0.25">
      <c r="A6" s="69" t="s">
        <v>99</v>
      </c>
      <c r="B6" s="70">
        <f>SUM('Rentabilität - Rumpfjahr'!B12)*1.19</f>
        <v>0</v>
      </c>
      <c r="C6" s="70">
        <f>SUM('Rentabilität - Rumpfjahr'!C12)*1.19</f>
        <v>0</v>
      </c>
      <c r="D6" s="70">
        <f>SUM('Rentabilität - Rumpfjahr'!D12)*1.19</f>
        <v>0</v>
      </c>
      <c r="E6" s="70">
        <f>SUM('Rentabilität - Rumpfjahr'!E12)*1.19</f>
        <v>0</v>
      </c>
      <c r="F6" s="70">
        <f>SUM('Rentabilität - Rumpfjahr'!F12)*1.19</f>
        <v>0</v>
      </c>
      <c r="G6" s="70">
        <f>SUM('Rentabilität - Rumpfjahr'!G12)*1.19</f>
        <v>0</v>
      </c>
      <c r="H6" s="70">
        <f>SUM('Rentabilität - Rumpfjahr'!H12)*1.19</f>
        <v>0</v>
      </c>
      <c r="I6" s="70">
        <f>SUM('Rentabilität - Rumpfjahr'!I12)*1.19</f>
        <v>0</v>
      </c>
      <c r="J6" s="70">
        <f>SUM('Rentabilität - Rumpfjahr'!J12)*1.19</f>
        <v>0</v>
      </c>
      <c r="K6" s="70">
        <f>SUM('Rentabilität - Rumpfjahr'!K12)*1.19</f>
        <v>0</v>
      </c>
      <c r="L6" s="70">
        <f>SUM('Rentabilität - Rumpfjahr'!L12)*1.19</f>
        <v>0</v>
      </c>
      <c r="M6" s="70">
        <f>SUM('Rentabilität - Rumpfjahr'!M12)*1.19</f>
        <v>0</v>
      </c>
      <c r="N6" s="29" t="s">
        <v>0</v>
      </c>
    </row>
    <row r="7" spans="1:14" x14ac:dyDescent="0.25">
      <c r="A7" s="69" t="s">
        <v>100</v>
      </c>
      <c r="B7" s="70">
        <f>SUM('Rentabilität - Rumpfjahr'!B16)*1.07</f>
        <v>0</v>
      </c>
      <c r="C7" s="70">
        <f>SUM('Rentabilität - Rumpfjahr'!C16)*1.07</f>
        <v>0</v>
      </c>
      <c r="D7" s="70">
        <f>SUM('Rentabilität - Rumpfjahr'!D16)*1.07</f>
        <v>0</v>
      </c>
      <c r="E7" s="70">
        <f>SUM('Rentabilität - Rumpfjahr'!E16)*1.07</f>
        <v>0</v>
      </c>
      <c r="F7" s="70">
        <f>SUM('Rentabilität - Rumpfjahr'!F16)*1.07</f>
        <v>0</v>
      </c>
      <c r="G7" s="70">
        <f>SUM('Rentabilität - Rumpfjahr'!G16)*1.07</f>
        <v>0</v>
      </c>
      <c r="H7" s="70">
        <f>SUM('Rentabilität - Rumpfjahr'!H16)*1.07</f>
        <v>0</v>
      </c>
      <c r="I7" s="70">
        <f>SUM('Rentabilität - Rumpfjahr'!I16)*1.07</f>
        <v>0</v>
      </c>
      <c r="J7" s="70">
        <f>SUM('Rentabilität - Rumpfjahr'!J16)*1.07</f>
        <v>0</v>
      </c>
      <c r="K7" s="70">
        <f>SUM('Rentabilität - Rumpfjahr'!K16)*1.07</f>
        <v>0</v>
      </c>
      <c r="L7" s="70">
        <f>SUM('Rentabilität - Rumpfjahr'!L16)*1.07</f>
        <v>0</v>
      </c>
      <c r="M7" s="70">
        <f>SUM('Rentabilität - Rumpfjahr'!M16)*1.07</f>
        <v>0</v>
      </c>
      <c r="N7" s="29" t="s">
        <v>0</v>
      </c>
    </row>
    <row r="8" spans="1:14" x14ac:dyDescent="0.25">
      <c r="A8" s="69" t="s">
        <v>101</v>
      </c>
      <c r="B8" s="70">
        <f>SUM('Rentabilität - Rumpfjahr'!B22)*1</f>
        <v>0</v>
      </c>
      <c r="C8" s="70">
        <f>SUM('Rentabilität - Rumpfjahr'!C22)*1</f>
        <v>0</v>
      </c>
      <c r="D8" s="70">
        <f>SUM('Rentabilität - Rumpfjahr'!D22)*1</f>
        <v>0</v>
      </c>
      <c r="E8" s="70">
        <f>SUM('Rentabilität - Rumpfjahr'!E22)*1</f>
        <v>0</v>
      </c>
      <c r="F8" s="70">
        <f>SUM('Rentabilität - Rumpfjahr'!F22)*1</f>
        <v>0</v>
      </c>
      <c r="G8" s="70">
        <f>SUM('Rentabilität - Rumpfjahr'!G22)*1</f>
        <v>0</v>
      </c>
      <c r="H8" s="70">
        <f>SUM('Rentabilität - Rumpfjahr'!H22)*1</f>
        <v>0</v>
      </c>
      <c r="I8" s="70">
        <f>SUM('Rentabilität - Rumpfjahr'!I22)*1</f>
        <v>0</v>
      </c>
      <c r="J8" s="70">
        <f>SUM('Rentabilität - Rumpfjahr'!J22)*1</f>
        <v>0</v>
      </c>
      <c r="K8" s="70">
        <f>SUM('Rentabilität - Rumpfjahr'!K22)*1</f>
        <v>0</v>
      </c>
      <c r="L8" s="70">
        <f>SUM('Rentabilität - Rumpfjahr'!L22)*1</f>
        <v>0</v>
      </c>
      <c r="M8" s="70">
        <f>SUM('Rentabilität - Rumpfjahr'!M22)*1</f>
        <v>0</v>
      </c>
      <c r="N8" s="29" t="s">
        <v>0</v>
      </c>
    </row>
    <row r="9" spans="1:14" x14ac:dyDescent="0.25">
      <c r="A9" s="69" t="s">
        <v>102</v>
      </c>
      <c r="B9" s="129">
        <v>0</v>
      </c>
      <c r="C9" s="129">
        <v>0</v>
      </c>
      <c r="D9" s="129">
        <v>0</v>
      </c>
      <c r="E9" s="129">
        <v>0</v>
      </c>
      <c r="F9" s="129">
        <v>0</v>
      </c>
      <c r="G9" s="129">
        <v>0</v>
      </c>
      <c r="H9" s="129">
        <v>0</v>
      </c>
      <c r="I9" s="129">
        <f>Finanzierung!C14</f>
        <v>0</v>
      </c>
      <c r="J9" s="129">
        <v>0</v>
      </c>
      <c r="K9" s="129">
        <v>0</v>
      </c>
      <c r="L9" s="129">
        <v>0</v>
      </c>
      <c r="M9" s="129">
        <v>0</v>
      </c>
      <c r="N9" s="130" t="s">
        <v>207</v>
      </c>
    </row>
    <row r="10" spans="1:14" x14ac:dyDescent="0.25">
      <c r="A10" s="77" t="s">
        <v>103</v>
      </c>
      <c r="B10" s="78">
        <f t="shared" ref="B10:M10" si="2">SUM(B4:B5)</f>
        <v>0</v>
      </c>
      <c r="C10" s="78">
        <f t="shared" si="2"/>
        <v>0</v>
      </c>
      <c r="D10" s="78">
        <f t="shared" si="2"/>
        <v>0</v>
      </c>
      <c r="E10" s="78">
        <f t="shared" si="2"/>
        <v>0</v>
      </c>
      <c r="F10" s="78">
        <f t="shared" si="2"/>
        <v>0</v>
      </c>
      <c r="G10" s="78">
        <f t="shared" si="2"/>
        <v>0</v>
      </c>
      <c r="H10" s="78">
        <f t="shared" si="2"/>
        <v>0</v>
      </c>
      <c r="I10" s="78">
        <f t="shared" si="2"/>
        <v>0</v>
      </c>
      <c r="J10" s="78">
        <f t="shared" si="2"/>
        <v>0</v>
      </c>
      <c r="K10" s="78">
        <f t="shared" si="2"/>
        <v>0</v>
      </c>
      <c r="L10" s="78">
        <f t="shared" si="2"/>
        <v>0</v>
      </c>
      <c r="M10" s="78">
        <f t="shared" si="2"/>
        <v>0</v>
      </c>
      <c r="N10" s="130" t="s">
        <v>0</v>
      </c>
    </row>
    <row r="11" spans="1:14" x14ac:dyDescent="0.25">
      <c r="A11" s="77" t="s">
        <v>104</v>
      </c>
      <c r="B11" s="78">
        <f t="shared" ref="B11:M11" si="3">SUM(B12:B13)</f>
        <v>0</v>
      </c>
      <c r="C11" s="78">
        <f t="shared" si="3"/>
        <v>0</v>
      </c>
      <c r="D11" s="78">
        <f t="shared" si="3"/>
        <v>0</v>
      </c>
      <c r="E11" s="78">
        <f t="shared" si="3"/>
        <v>0</v>
      </c>
      <c r="F11" s="78">
        <f t="shared" si="3"/>
        <v>0</v>
      </c>
      <c r="G11" s="78">
        <f t="shared" si="3"/>
        <v>0</v>
      </c>
      <c r="H11" s="78">
        <f t="shared" si="3"/>
        <v>0</v>
      </c>
      <c r="I11" s="78">
        <f t="shared" si="3"/>
        <v>0</v>
      </c>
      <c r="J11" s="78">
        <f t="shared" si="3"/>
        <v>0</v>
      </c>
      <c r="K11" s="78">
        <f t="shared" si="3"/>
        <v>0</v>
      </c>
      <c r="L11" s="78">
        <f t="shared" si="3"/>
        <v>0</v>
      </c>
      <c r="M11" s="78">
        <f t="shared" si="3"/>
        <v>0</v>
      </c>
      <c r="N11" s="130" t="s">
        <v>0</v>
      </c>
    </row>
    <row r="12" spans="1:14" x14ac:dyDescent="0.25">
      <c r="A12" s="95" t="str">
        <f>'Rentabilität - Rumpfjahr'!A26&amp;" 19%"</f>
        <v>Wareneinkauf/Materialeinsatz 19%</v>
      </c>
      <c r="B12" s="70">
        <f>SUM('Rentabilität - Rumpfjahr'!B26)</f>
        <v>0</v>
      </c>
      <c r="C12" s="70">
        <f>SUM('Rentabilität - Rumpfjahr'!C26)</f>
        <v>0</v>
      </c>
      <c r="D12" s="70">
        <f>SUM('Rentabilität - Rumpfjahr'!D26)</f>
        <v>0</v>
      </c>
      <c r="E12" s="70">
        <f>SUM('Rentabilität - Rumpfjahr'!E26)</f>
        <v>0</v>
      </c>
      <c r="F12" s="70">
        <f>SUM('Rentabilität - Rumpfjahr'!F26)</f>
        <v>0</v>
      </c>
      <c r="G12" s="70">
        <f>SUM('Rentabilität - Rumpfjahr'!G26)</f>
        <v>0</v>
      </c>
      <c r="H12" s="70">
        <f>SUM('Rentabilität - Rumpfjahr'!H26)</f>
        <v>0</v>
      </c>
      <c r="I12" s="70">
        <f>SUM('Rentabilität - Rumpfjahr'!I26)</f>
        <v>0</v>
      </c>
      <c r="J12" s="70">
        <f>SUM('Rentabilität - Rumpfjahr'!J26)</f>
        <v>0</v>
      </c>
      <c r="K12" s="70">
        <f>SUM('Rentabilität - Rumpfjahr'!K26)</f>
        <v>0</v>
      </c>
      <c r="L12" s="70">
        <f>SUM('Rentabilität - Rumpfjahr'!L26)</f>
        <v>0</v>
      </c>
      <c r="M12" s="70">
        <f>SUM('Rentabilität - Rumpfjahr'!M26)</f>
        <v>0</v>
      </c>
      <c r="N12" s="148"/>
    </row>
    <row r="13" spans="1:14" x14ac:dyDescent="0.25">
      <c r="A13" s="95" t="str">
        <f>'Rentabilität - Rumpfjahr'!A27&amp;" 19%"</f>
        <v>Fremdleistungen 19%</v>
      </c>
      <c r="B13" s="30">
        <f>SUM('Rentabilität - Rumpfjahr'!B27)</f>
        <v>0</v>
      </c>
      <c r="C13" s="30">
        <f>SUM('Rentabilität - Rumpfjahr'!C27)</f>
        <v>0</v>
      </c>
      <c r="D13" s="30">
        <f>SUM('Rentabilität - Rumpfjahr'!D27)</f>
        <v>0</v>
      </c>
      <c r="E13" s="30">
        <f>SUM('Rentabilität - Rumpfjahr'!E27)</f>
        <v>0</v>
      </c>
      <c r="F13" s="30">
        <f>SUM('Rentabilität - Rumpfjahr'!F27)</f>
        <v>0</v>
      </c>
      <c r="G13" s="30">
        <f>SUM('Rentabilität - Rumpfjahr'!G27)</f>
        <v>0</v>
      </c>
      <c r="H13" s="30">
        <f>SUM('Rentabilität - Rumpfjahr'!H27)</f>
        <v>0</v>
      </c>
      <c r="I13" s="30">
        <f>SUM('Rentabilität - Rumpfjahr'!I27)</f>
        <v>0</v>
      </c>
      <c r="J13" s="30">
        <f>SUM('Rentabilität - Rumpfjahr'!J27)</f>
        <v>0</v>
      </c>
      <c r="K13" s="30">
        <f>SUM('Rentabilität - Rumpfjahr'!K27)</f>
        <v>0</v>
      </c>
      <c r="L13" s="30">
        <f>SUM('Rentabilität - Rumpfjahr'!L27)</f>
        <v>0</v>
      </c>
      <c r="M13" s="30">
        <f>SUM('Rentabilität - Rumpfjahr'!M27)</f>
        <v>0</v>
      </c>
      <c r="N13" s="148" t="s">
        <v>0</v>
      </c>
    </row>
    <row r="14" spans="1:14" x14ac:dyDescent="0.25">
      <c r="A14" s="93" t="s">
        <v>108</v>
      </c>
      <c r="B14" s="94">
        <f t="shared" ref="B14:M14" si="4">B5-B11</f>
        <v>0</v>
      </c>
      <c r="C14" s="94">
        <f t="shared" si="4"/>
        <v>0</v>
      </c>
      <c r="D14" s="94">
        <f t="shared" si="4"/>
        <v>0</v>
      </c>
      <c r="E14" s="94">
        <f t="shared" si="4"/>
        <v>0</v>
      </c>
      <c r="F14" s="94">
        <f t="shared" si="4"/>
        <v>0</v>
      </c>
      <c r="G14" s="94">
        <f t="shared" si="4"/>
        <v>0</v>
      </c>
      <c r="H14" s="94">
        <f t="shared" si="4"/>
        <v>0</v>
      </c>
      <c r="I14" s="94">
        <f t="shared" si="4"/>
        <v>0</v>
      </c>
      <c r="J14" s="94">
        <f t="shared" si="4"/>
        <v>0</v>
      </c>
      <c r="K14" s="94">
        <f t="shared" si="4"/>
        <v>0</v>
      </c>
      <c r="L14" s="94">
        <f t="shared" si="4"/>
        <v>0</v>
      </c>
      <c r="M14" s="94">
        <f t="shared" si="4"/>
        <v>0</v>
      </c>
      <c r="N14" s="148" t="s">
        <v>0</v>
      </c>
    </row>
    <row r="15" spans="1:14" x14ac:dyDescent="0.25">
      <c r="A15" s="77" t="s">
        <v>109</v>
      </c>
      <c r="B15" s="78">
        <f t="shared" ref="B15:M15" si="5">SUM(B16:B36)</f>
        <v>0</v>
      </c>
      <c r="C15" s="78">
        <f t="shared" si="5"/>
        <v>0</v>
      </c>
      <c r="D15" s="78">
        <f t="shared" si="5"/>
        <v>0</v>
      </c>
      <c r="E15" s="78">
        <f t="shared" si="5"/>
        <v>0</v>
      </c>
      <c r="F15" s="78">
        <f t="shared" si="5"/>
        <v>0</v>
      </c>
      <c r="G15" s="78">
        <f t="shared" si="5"/>
        <v>0</v>
      </c>
      <c r="H15" s="78">
        <f t="shared" si="5"/>
        <v>0</v>
      </c>
      <c r="I15" s="78">
        <f t="shared" si="5"/>
        <v>0</v>
      </c>
      <c r="J15" s="78">
        <f t="shared" si="5"/>
        <v>0</v>
      </c>
      <c r="K15" s="78">
        <f t="shared" si="5"/>
        <v>0</v>
      </c>
      <c r="L15" s="78">
        <f t="shared" si="5"/>
        <v>0</v>
      </c>
      <c r="M15" s="78">
        <f t="shared" si="5"/>
        <v>0</v>
      </c>
      <c r="N15" s="148" t="s">
        <v>0</v>
      </c>
    </row>
    <row r="16" spans="1:14" x14ac:dyDescent="0.25">
      <c r="A16" s="81" t="str">
        <f>'Rentabilität - Rumpfjahr'!A29</f>
        <v>Personalkosten (nur Mitarbeiter)</v>
      </c>
      <c r="B16" s="70">
        <f>SUM('Rentabilität - Rumpfjahr'!B29)</f>
        <v>0</v>
      </c>
      <c r="C16" s="70">
        <f>SUM('Rentabilität - Rumpfjahr'!C29)</f>
        <v>0</v>
      </c>
      <c r="D16" s="70">
        <f>SUM('Rentabilität - Rumpfjahr'!D29)</f>
        <v>0</v>
      </c>
      <c r="E16" s="70">
        <f>SUM('Rentabilität - Rumpfjahr'!E29)</f>
        <v>0</v>
      </c>
      <c r="F16" s="70">
        <f>SUM('Rentabilität - Rumpfjahr'!F29)</f>
        <v>0</v>
      </c>
      <c r="G16" s="70">
        <f>SUM('Rentabilität - Rumpfjahr'!G29)</f>
        <v>0</v>
      </c>
      <c r="H16" s="70">
        <f>SUM('Rentabilität - Rumpfjahr'!H29)</f>
        <v>0</v>
      </c>
      <c r="I16" s="70">
        <f>SUM('Rentabilität - Rumpfjahr'!I29)</f>
        <v>0</v>
      </c>
      <c r="J16" s="70">
        <f>SUM('Rentabilität - Rumpfjahr'!J29)</f>
        <v>0</v>
      </c>
      <c r="K16" s="70">
        <f>SUM('Rentabilität - Rumpfjahr'!K29)</f>
        <v>0</v>
      </c>
      <c r="L16" s="70">
        <f>SUM('Rentabilität - Rumpfjahr'!L29)</f>
        <v>0</v>
      </c>
      <c r="M16" s="70">
        <f>SUM('Rentabilität - Rumpfjahr'!M29)</f>
        <v>0</v>
      </c>
      <c r="N16" s="149"/>
    </row>
    <row r="17" spans="1:14" x14ac:dyDescent="0.25">
      <c r="A17" s="81" t="str">
        <f>'Rentabilität - Rumpfjahr'!A30</f>
        <v>Geschäftsführerbezüge (z.B. bei GmbH)</v>
      </c>
      <c r="B17" s="70">
        <f>SUM('Rentabilität - Rumpfjahr'!B30)</f>
        <v>0</v>
      </c>
      <c r="C17" s="70">
        <f>SUM('Rentabilität - Rumpfjahr'!C30)</f>
        <v>0</v>
      </c>
      <c r="D17" s="70">
        <f>SUM('Rentabilität - Rumpfjahr'!D30)</f>
        <v>0</v>
      </c>
      <c r="E17" s="70">
        <f>SUM('Rentabilität - Rumpfjahr'!E30)</f>
        <v>0</v>
      </c>
      <c r="F17" s="70">
        <f>SUM('Rentabilität - Rumpfjahr'!F30)</f>
        <v>0</v>
      </c>
      <c r="G17" s="70">
        <f>SUM('Rentabilität - Rumpfjahr'!G30)</f>
        <v>0</v>
      </c>
      <c r="H17" s="70">
        <f>SUM('Rentabilität - Rumpfjahr'!H30)</f>
        <v>0</v>
      </c>
      <c r="I17" s="70">
        <f>SUM('Rentabilität - Rumpfjahr'!I30)</f>
        <v>0</v>
      </c>
      <c r="J17" s="70">
        <f>SUM('Rentabilität - Rumpfjahr'!J30)</f>
        <v>0</v>
      </c>
      <c r="K17" s="70">
        <f>SUM('Rentabilität - Rumpfjahr'!K30)</f>
        <v>0</v>
      </c>
      <c r="L17" s="70">
        <f>SUM('Rentabilität - Rumpfjahr'!L30)</f>
        <v>0</v>
      </c>
      <c r="M17" s="70">
        <f>SUM('Rentabilität - Rumpfjahr'!M30)</f>
        <v>0</v>
      </c>
      <c r="N17" s="148" t="s">
        <v>0</v>
      </c>
    </row>
    <row r="18" spans="1:14" x14ac:dyDescent="0.25">
      <c r="A18" s="95" t="str">
        <f>'Rentabilität - Rumpfjahr'!A31&amp;" 19%"</f>
        <v>Miete (gewerblich) 19%</v>
      </c>
      <c r="B18" s="70">
        <f>SUM('Rentabilität - Rumpfjahr'!B31)*1.19</f>
        <v>0</v>
      </c>
      <c r="C18" s="70">
        <f>SUM('Rentabilität - Rumpfjahr'!C31)*1.19</f>
        <v>0</v>
      </c>
      <c r="D18" s="70">
        <f>SUM('Rentabilität - Rumpfjahr'!D31)*1.19</f>
        <v>0</v>
      </c>
      <c r="E18" s="70">
        <f>SUM('Rentabilität - Rumpfjahr'!E31)*1.19</f>
        <v>0</v>
      </c>
      <c r="F18" s="70">
        <f>SUM('Rentabilität - Rumpfjahr'!F31)*1.19</f>
        <v>0</v>
      </c>
      <c r="G18" s="70">
        <f>SUM('Rentabilität - Rumpfjahr'!G31)*1.19</f>
        <v>0</v>
      </c>
      <c r="H18" s="70">
        <f>SUM('Rentabilität - Rumpfjahr'!H31)*1.19</f>
        <v>0</v>
      </c>
      <c r="I18" s="70">
        <f>SUM('Rentabilität - Rumpfjahr'!I31)*1.19</f>
        <v>0</v>
      </c>
      <c r="J18" s="70">
        <f>SUM('Rentabilität - Rumpfjahr'!J31)*1.19</f>
        <v>0</v>
      </c>
      <c r="K18" s="70">
        <f>SUM('Rentabilität - Rumpfjahr'!K31)*1.19</f>
        <v>0</v>
      </c>
      <c r="L18" s="70">
        <f>SUM('Rentabilität - Rumpfjahr'!L31)*1.19</f>
        <v>0</v>
      </c>
      <c r="M18" s="70">
        <f>SUM('Rentabilität - Rumpfjahr'!M31)*1.19</f>
        <v>0</v>
      </c>
      <c r="N18" s="148" t="s">
        <v>0</v>
      </c>
    </row>
    <row r="19" spans="1:14" x14ac:dyDescent="0.25">
      <c r="A19" s="95" t="str">
        <f>'Rentabilität - Rumpfjahr'!A32&amp;" 19%"</f>
        <v>Mietnebenkosten (Strom, Wasser, Heizung, etc.) 19%</v>
      </c>
      <c r="B19" s="70">
        <f>SUM('Rentabilität - Rumpfjahr'!B32)*1.19</f>
        <v>0</v>
      </c>
      <c r="C19" s="70">
        <f>SUM('Rentabilität - Rumpfjahr'!C32)*1.19</f>
        <v>0</v>
      </c>
      <c r="D19" s="70">
        <f>SUM('Rentabilität - Rumpfjahr'!D32)*1.19</f>
        <v>0</v>
      </c>
      <c r="E19" s="70">
        <f>SUM('Rentabilität - Rumpfjahr'!E32)*1.19</f>
        <v>0</v>
      </c>
      <c r="F19" s="70">
        <f>SUM('Rentabilität - Rumpfjahr'!F32)*1.19</f>
        <v>0</v>
      </c>
      <c r="G19" s="70">
        <f>SUM('Rentabilität - Rumpfjahr'!G32)*1.19</f>
        <v>0</v>
      </c>
      <c r="H19" s="70">
        <f>SUM('Rentabilität - Rumpfjahr'!H32)*1.19</f>
        <v>0</v>
      </c>
      <c r="I19" s="70">
        <f>SUM('Rentabilität - Rumpfjahr'!I32)*1.19</f>
        <v>0</v>
      </c>
      <c r="J19" s="70">
        <f>SUM('Rentabilität - Rumpfjahr'!J32)*1.19</f>
        <v>0</v>
      </c>
      <c r="K19" s="70">
        <f>SUM('Rentabilität - Rumpfjahr'!K32)*1.19</f>
        <v>0</v>
      </c>
      <c r="L19" s="70">
        <f>SUM('Rentabilität - Rumpfjahr'!L32)*1.19</f>
        <v>0</v>
      </c>
      <c r="M19" s="70">
        <f>SUM('Rentabilität - Rumpfjahr'!M32)*1.19</f>
        <v>0</v>
      </c>
      <c r="N19" s="148" t="s">
        <v>0</v>
      </c>
    </row>
    <row r="20" spans="1:14" x14ac:dyDescent="0.25">
      <c r="A20" s="95" t="s">
        <v>87</v>
      </c>
      <c r="B20" s="70">
        <f>SUM('Rentabilität - Rumpfjahr'!B33)</f>
        <v>0</v>
      </c>
      <c r="C20" s="70">
        <f>SUM('Rentabilität - Rumpfjahr'!C33)</f>
        <v>0</v>
      </c>
      <c r="D20" s="70">
        <f>SUM('Rentabilität - Rumpfjahr'!D33)</f>
        <v>0</v>
      </c>
      <c r="E20" s="70">
        <f>SUM('Rentabilität - Rumpfjahr'!E33)</f>
        <v>0</v>
      </c>
      <c r="F20" s="70">
        <f>SUM('Rentabilität - Rumpfjahr'!F33)</f>
        <v>0</v>
      </c>
      <c r="G20" s="70">
        <f>SUM('Rentabilität - Rumpfjahr'!G33)</f>
        <v>0</v>
      </c>
      <c r="H20" s="70">
        <f>SUM('Rentabilität - Rumpfjahr'!H33)</f>
        <v>0</v>
      </c>
      <c r="I20" s="70">
        <f>SUM('Rentabilität - Rumpfjahr'!I33)</f>
        <v>0</v>
      </c>
      <c r="J20" s="70">
        <f>SUM('Rentabilität - Rumpfjahr'!J33)</f>
        <v>0</v>
      </c>
      <c r="K20" s="70">
        <f>SUM('Rentabilität - Rumpfjahr'!K33)</f>
        <v>0</v>
      </c>
      <c r="L20" s="70">
        <f>SUM('Rentabilität - Rumpfjahr'!L33)</f>
        <v>0</v>
      </c>
      <c r="M20" s="70">
        <f>SUM('Rentabilität - Rumpfjahr'!M33)</f>
        <v>0</v>
      </c>
      <c r="N20" s="98"/>
    </row>
    <row r="21" spans="1:14" x14ac:dyDescent="0.25">
      <c r="A21" s="95" t="str">
        <f>'Rentabilität - Rumpfjahr'!A34</f>
        <v>Versicherungen (betriebliche), Gebühren, Beiräge</v>
      </c>
      <c r="B21" s="70">
        <f>SUM('Rentabilität - Rumpfjahr'!B34)</f>
        <v>0</v>
      </c>
      <c r="C21" s="70">
        <f>SUM('Rentabilität - Rumpfjahr'!C34)</f>
        <v>0</v>
      </c>
      <c r="D21" s="70">
        <f>SUM('Rentabilität - Rumpfjahr'!D34)</f>
        <v>0</v>
      </c>
      <c r="E21" s="70">
        <f>SUM('Rentabilität - Rumpfjahr'!E34)</f>
        <v>0</v>
      </c>
      <c r="F21" s="70">
        <f>SUM('Rentabilität - Rumpfjahr'!F34)</f>
        <v>0</v>
      </c>
      <c r="G21" s="70">
        <f>SUM('Rentabilität - Rumpfjahr'!G34)</f>
        <v>0</v>
      </c>
      <c r="H21" s="70">
        <f>SUM('Rentabilität - Rumpfjahr'!H34)</f>
        <v>0</v>
      </c>
      <c r="I21" s="70">
        <f>SUM('Rentabilität - Rumpfjahr'!I34)</f>
        <v>0</v>
      </c>
      <c r="J21" s="70">
        <f>SUM('Rentabilität - Rumpfjahr'!J34)</f>
        <v>0</v>
      </c>
      <c r="K21" s="70">
        <f>SUM('Rentabilität - Rumpfjahr'!K34)</f>
        <v>0</v>
      </c>
      <c r="L21" s="70">
        <f>SUM('Rentabilität - Rumpfjahr'!L34)</f>
        <v>0</v>
      </c>
      <c r="M21" s="70">
        <f>SUM('Rentabilität - Rumpfjahr'!M34)</f>
        <v>0</v>
      </c>
      <c r="N21" s="148" t="s">
        <v>0</v>
      </c>
    </row>
    <row r="22" spans="1:14" x14ac:dyDescent="0.25">
      <c r="A22" s="95" t="str">
        <f>'Rentabilität - Rumpfjahr'!A35&amp;" 19%"</f>
        <v>Fahrzeug-/Fahrtkosten  19%</v>
      </c>
      <c r="B22" s="70">
        <f>SUM('Rentabilität - Rumpfjahr'!B35)*1.19</f>
        <v>0</v>
      </c>
      <c r="C22" s="70">
        <f>SUM('Rentabilität - Rumpfjahr'!C35)*1.19</f>
        <v>0</v>
      </c>
      <c r="D22" s="70">
        <f>SUM('Rentabilität - Rumpfjahr'!D35)*1.19</f>
        <v>0</v>
      </c>
      <c r="E22" s="70">
        <f>SUM('Rentabilität - Rumpfjahr'!E35)*1.19</f>
        <v>0</v>
      </c>
      <c r="F22" s="70">
        <f>SUM('Rentabilität - Rumpfjahr'!F35)*1.19</f>
        <v>0</v>
      </c>
      <c r="G22" s="70">
        <f>SUM('Rentabilität - Rumpfjahr'!G35)*1.19</f>
        <v>0</v>
      </c>
      <c r="H22" s="70">
        <f>SUM('Rentabilität - Rumpfjahr'!H35)*1.19</f>
        <v>0</v>
      </c>
      <c r="I22" s="70">
        <f>SUM('Rentabilität - Rumpfjahr'!I35)*1.19</f>
        <v>0</v>
      </c>
      <c r="J22" s="70">
        <f>SUM('Rentabilität - Rumpfjahr'!J35)*1.19</f>
        <v>0</v>
      </c>
      <c r="K22" s="70">
        <f>SUM('Rentabilität - Rumpfjahr'!K35)*1.19</f>
        <v>0</v>
      </c>
      <c r="L22" s="70">
        <f>SUM('Rentabilität - Rumpfjahr'!L35)*1.19</f>
        <v>0</v>
      </c>
      <c r="M22" s="70">
        <f>SUM('Rentabilität - Rumpfjahr'!M35)*1.19</f>
        <v>0</v>
      </c>
      <c r="N22" s="148" t="s">
        <v>0</v>
      </c>
    </row>
    <row r="23" spans="1:14" x14ac:dyDescent="0.25">
      <c r="A23" s="95" t="str">
        <f>'Rentabilität - Rumpfjahr'!A36&amp;" 19%"</f>
        <v>Marketing 19%</v>
      </c>
      <c r="B23" s="70">
        <f>SUM('Rentabilität - Rumpfjahr'!B36)*1.19</f>
        <v>0</v>
      </c>
      <c r="C23" s="70">
        <f>SUM('Rentabilität - Rumpfjahr'!C36)*1.19</f>
        <v>0</v>
      </c>
      <c r="D23" s="70">
        <f>SUM('Rentabilität - Rumpfjahr'!D36)*1.19</f>
        <v>0</v>
      </c>
      <c r="E23" s="70">
        <f>SUM('Rentabilität - Rumpfjahr'!E36)*1.19</f>
        <v>0</v>
      </c>
      <c r="F23" s="70">
        <f>SUM('Rentabilität - Rumpfjahr'!F36)*1.19</f>
        <v>0</v>
      </c>
      <c r="G23" s="70">
        <f>SUM('Rentabilität - Rumpfjahr'!G36)*1.19</f>
        <v>0</v>
      </c>
      <c r="H23" s="70">
        <f>SUM('Rentabilität - Rumpfjahr'!H36)*1.19</f>
        <v>0</v>
      </c>
      <c r="I23" s="70">
        <f>SUM('Rentabilität - Rumpfjahr'!I36)*1.19</f>
        <v>0</v>
      </c>
      <c r="J23" s="70">
        <f>SUM('Rentabilität - Rumpfjahr'!J36)*1.19</f>
        <v>0</v>
      </c>
      <c r="K23" s="70">
        <f>SUM('Rentabilität - Rumpfjahr'!K36)*1.19</f>
        <v>0</v>
      </c>
      <c r="L23" s="70">
        <f>SUM('Rentabilität - Rumpfjahr'!L36)*1.19</f>
        <v>0</v>
      </c>
      <c r="M23" s="70">
        <f>SUM('Rentabilität - Rumpfjahr'!M36)*1.19</f>
        <v>0</v>
      </c>
      <c r="N23" s="148" t="s">
        <v>0</v>
      </c>
    </row>
    <row r="24" spans="1:14" x14ac:dyDescent="0.25">
      <c r="A24" s="95" t="str">
        <f>'Rentabilität - Rumpfjahr'!A37&amp;" 19%"</f>
        <v>Reisekosten 19%</v>
      </c>
      <c r="B24" s="70">
        <f>SUM('Rentabilität - Rumpfjahr'!B37)*1.19</f>
        <v>0</v>
      </c>
      <c r="C24" s="70">
        <f>SUM('Rentabilität - Rumpfjahr'!C37)*1.19</f>
        <v>0</v>
      </c>
      <c r="D24" s="70">
        <f>SUM('Rentabilität - Rumpfjahr'!D37)*1.19</f>
        <v>0</v>
      </c>
      <c r="E24" s="70">
        <f>SUM('Rentabilität - Rumpfjahr'!E37)*1.19</f>
        <v>0</v>
      </c>
      <c r="F24" s="70">
        <f>SUM('Rentabilität - Rumpfjahr'!F37)*1.19</f>
        <v>0</v>
      </c>
      <c r="G24" s="70">
        <f>SUM('Rentabilität - Rumpfjahr'!G37)*1.19</f>
        <v>0</v>
      </c>
      <c r="H24" s="70">
        <f>SUM('Rentabilität - Rumpfjahr'!H37)*1.19</f>
        <v>0</v>
      </c>
      <c r="I24" s="70">
        <f>SUM('Rentabilität - Rumpfjahr'!I37)*1.19</f>
        <v>0</v>
      </c>
      <c r="J24" s="70">
        <f>SUM('Rentabilität - Rumpfjahr'!J37)*1.19</f>
        <v>0</v>
      </c>
      <c r="K24" s="70">
        <f>SUM('Rentabilität - Rumpfjahr'!K37)*1.19</f>
        <v>0</v>
      </c>
      <c r="L24" s="70">
        <f>SUM('Rentabilität - Rumpfjahr'!L37)*1.19</f>
        <v>0</v>
      </c>
      <c r="M24" s="70">
        <f>SUM('Rentabilität - Rumpfjahr'!M37)*1.19</f>
        <v>0</v>
      </c>
      <c r="N24" s="148" t="s">
        <v>0</v>
      </c>
    </row>
    <row r="25" spans="1:14" x14ac:dyDescent="0.25">
      <c r="A25" s="95" t="str">
        <f>'Rentabilität - Rumpfjahr'!A38&amp;" 19%"</f>
        <v>Leasing 19%</v>
      </c>
      <c r="B25" s="70">
        <f>SUM('Rentabilität - Rumpfjahr'!B38)*1.19</f>
        <v>0</v>
      </c>
      <c r="C25" s="70">
        <f>SUM('Rentabilität - Rumpfjahr'!C38)*1.19</f>
        <v>0</v>
      </c>
      <c r="D25" s="70">
        <f>SUM('Rentabilität - Rumpfjahr'!D38)*1.19</f>
        <v>0</v>
      </c>
      <c r="E25" s="70">
        <f>SUM('Rentabilität - Rumpfjahr'!E38)*1.19</f>
        <v>0</v>
      </c>
      <c r="F25" s="70">
        <f>SUM('Rentabilität - Rumpfjahr'!F38)*1.19</f>
        <v>0</v>
      </c>
      <c r="G25" s="70">
        <f>SUM('Rentabilität - Rumpfjahr'!G38)*1.19</f>
        <v>0</v>
      </c>
      <c r="H25" s="70">
        <f>SUM('Rentabilität - Rumpfjahr'!H38)*1.19</f>
        <v>0</v>
      </c>
      <c r="I25" s="70">
        <f>SUM('Rentabilität - Rumpfjahr'!I38)*1.19</f>
        <v>0</v>
      </c>
      <c r="J25" s="70">
        <f>SUM('Rentabilität - Rumpfjahr'!J38)*1.19</f>
        <v>0</v>
      </c>
      <c r="K25" s="70">
        <f>SUM('Rentabilität - Rumpfjahr'!K38)*1.19</f>
        <v>0</v>
      </c>
      <c r="L25" s="70">
        <f>SUM('Rentabilität - Rumpfjahr'!L38)*1.19</f>
        <v>0</v>
      </c>
      <c r="M25" s="70">
        <f>SUM('Rentabilität - Rumpfjahr'!M38)*1.19</f>
        <v>0</v>
      </c>
      <c r="N25" s="148" t="s">
        <v>0</v>
      </c>
    </row>
    <row r="26" spans="1:14" x14ac:dyDescent="0.25">
      <c r="A26" s="95" t="str">
        <f>'Rentabilität - Rumpfjahr'!A40&amp;" 19%"</f>
        <v>Weiterbildung 19%</v>
      </c>
      <c r="B26" s="70">
        <f>SUM('Rentabilität - Rumpfjahr'!B40)*1.19</f>
        <v>0</v>
      </c>
      <c r="C26" s="70">
        <f>SUM('Rentabilität - Rumpfjahr'!C40)*1.19</f>
        <v>0</v>
      </c>
      <c r="D26" s="70">
        <f>SUM('Rentabilität - Rumpfjahr'!D40)*1.19</f>
        <v>0</v>
      </c>
      <c r="E26" s="70">
        <f>SUM('Rentabilität - Rumpfjahr'!E40)*1.19</f>
        <v>0</v>
      </c>
      <c r="F26" s="70">
        <f>SUM('Rentabilität - Rumpfjahr'!F40)*1.19</f>
        <v>0</v>
      </c>
      <c r="G26" s="70">
        <f>SUM('Rentabilität - Rumpfjahr'!G40)*1.19</f>
        <v>0</v>
      </c>
      <c r="H26" s="70">
        <f>SUM('Rentabilität - Rumpfjahr'!H40)*1.19</f>
        <v>0</v>
      </c>
      <c r="I26" s="70">
        <f>SUM('Rentabilität - Rumpfjahr'!I40)*1.19</f>
        <v>0</v>
      </c>
      <c r="J26" s="70">
        <f>SUM('Rentabilität - Rumpfjahr'!J40)*1.19</f>
        <v>0</v>
      </c>
      <c r="K26" s="70">
        <f>SUM('Rentabilität - Rumpfjahr'!K40)*1.19</f>
        <v>0</v>
      </c>
      <c r="L26" s="70">
        <f>SUM('Rentabilität - Rumpfjahr'!L40)*1.19</f>
        <v>0</v>
      </c>
      <c r="M26" s="70">
        <f>SUM('Rentabilität - Rumpfjahr'!M40)*1.19</f>
        <v>0</v>
      </c>
      <c r="N26" s="148"/>
    </row>
    <row r="27" spans="1:14" x14ac:dyDescent="0.25">
      <c r="A27" s="95" t="str">
        <f>'Rentabilität - Rumpfjahr'!A41&amp;" 19%"</f>
        <v>Reparatur/Instandhaltung  19%</v>
      </c>
      <c r="B27" s="70">
        <f>SUM('Rentabilität - Rumpfjahr'!B41)*1.19</f>
        <v>0</v>
      </c>
      <c r="C27" s="70">
        <f>SUM('Rentabilität - Rumpfjahr'!C41)*1.19</f>
        <v>0</v>
      </c>
      <c r="D27" s="70">
        <f>SUM('Rentabilität - Rumpfjahr'!D41)*1.19</f>
        <v>0</v>
      </c>
      <c r="E27" s="70">
        <f>SUM('Rentabilität - Rumpfjahr'!E41)*1.19</f>
        <v>0</v>
      </c>
      <c r="F27" s="70">
        <f>SUM('Rentabilität - Rumpfjahr'!F41)*1.19</f>
        <v>0</v>
      </c>
      <c r="G27" s="70">
        <f>SUM('Rentabilität - Rumpfjahr'!G41)*1.19</f>
        <v>0</v>
      </c>
      <c r="H27" s="70">
        <f>SUM('Rentabilität - Rumpfjahr'!H41)*1.19</f>
        <v>0</v>
      </c>
      <c r="I27" s="70">
        <f>SUM('Rentabilität - Rumpfjahr'!I41)*1.19</f>
        <v>0</v>
      </c>
      <c r="J27" s="70">
        <f>SUM('Rentabilität - Rumpfjahr'!J41)*1.19</f>
        <v>0</v>
      </c>
      <c r="K27" s="70">
        <f>SUM('Rentabilität - Rumpfjahr'!K41)*1.19</f>
        <v>0</v>
      </c>
      <c r="L27" s="70">
        <f>SUM('Rentabilität - Rumpfjahr'!L41)*1.19</f>
        <v>0</v>
      </c>
      <c r="M27" s="70">
        <f>SUM('Rentabilität - Rumpfjahr'!M41)*1.19</f>
        <v>0</v>
      </c>
      <c r="N27" s="148" t="s">
        <v>0</v>
      </c>
    </row>
    <row r="28" spans="1:14" x14ac:dyDescent="0.25">
      <c r="A28" s="95" t="str">
        <f>'Rentabilität - Rumpfjahr'!A42 &amp;" 19%"</f>
        <v>Verbrauchmaterial 19%</v>
      </c>
      <c r="B28" s="70">
        <f>SUM('Rentabilität - Rumpfjahr'!B42)*1.19</f>
        <v>0</v>
      </c>
      <c r="C28" s="70">
        <f>SUM('Rentabilität - Rumpfjahr'!C42)*1.19</f>
        <v>0</v>
      </c>
      <c r="D28" s="70">
        <f>SUM('Rentabilität - Rumpfjahr'!D42)*1.19</f>
        <v>0</v>
      </c>
      <c r="E28" s="70">
        <f>SUM('Rentabilität - Rumpfjahr'!E42)*1.19</f>
        <v>0</v>
      </c>
      <c r="F28" s="70">
        <f>SUM('Rentabilität - Rumpfjahr'!F42)*1.19</f>
        <v>0</v>
      </c>
      <c r="G28" s="70">
        <f>SUM('Rentabilität - Rumpfjahr'!G42)*1.19</f>
        <v>0</v>
      </c>
      <c r="H28" s="70">
        <f>SUM('Rentabilität - Rumpfjahr'!H42)*1.19</f>
        <v>0</v>
      </c>
      <c r="I28" s="70">
        <f>SUM('Rentabilität - Rumpfjahr'!I42)*1.19</f>
        <v>0</v>
      </c>
      <c r="J28" s="70">
        <f>SUM('Rentabilität - Rumpfjahr'!J42)*1.19</f>
        <v>0</v>
      </c>
      <c r="K28" s="70">
        <f>SUM('Rentabilität - Rumpfjahr'!K42)*1.19</f>
        <v>0</v>
      </c>
      <c r="L28" s="70">
        <f>SUM('Rentabilität - Rumpfjahr'!L42)*1.19</f>
        <v>0</v>
      </c>
      <c r="M28" s="70">
        <f>SUM('Rentabilität - Rumpfjahr'!M42)*1.19</f>
        <v>0</v>
      </c>
      <c r="N28" s="148" t="s">
        <v>0</v>
      </c>
    </row>
    <row r="29" spans="1:14" x14ac:dyDescent="0.25">
      <c r="A29" s="95" t="str">
        <f>'Rentabilität - Rumpfjahr'!A43&amp;" 19%"</f>
        <v>Telefon, Fax, Internet etc. 19%</v>
      </c>
      <c r="B29" s="70">
        <f>SUM('Rentabilität - Rumpfjahr'!B43)*1.19</f>
        <v>0</v>
      </c>
      <c r="C29" s="70">
        <f>SUM('Rentabilität - Rumpfjahr'!C43)*1.19</f>
        <v>0</v>
      </c>
      <c r="D29" s="70">
        <f>SUM('Rentabilität - Rumpfjahr'!D43)*1.19</f>
        <v>0</v>
      </c>
      <c r="E29" s="70">
        <f>SUM('Rentabilität - Rumpfjahr'!E43)*1.19</f>
        <v>0</v>
      </c>
      <c r="F29" s="70">
        <f>SUM('Rentabilität - Rumpfjahr'!F43)*1.19</f>
        <v>0</v>
      </c>
      <c r="G29" s="70">
        <f>SUM('Rentabilität - Rumpfjahr'!G43)*1.19</f>
        <v>0</v>
      </c>
      <c r="H29" s="70">
        <f>SUM('Rentabilität - Rumpfjahr'!H43)*1.19</f>
        <v>0</v>
      </c>
      <c r="I29" s="70">
        <f>SUM('Rentabilität - Rumpfjahr'!I43)*1.19</f>
        <v>0</v>
      </c>
      <c r="J29" s="70">
        <f>SUM('Rentabilität - Rumpfjahr'!J43)*1.19</f>
        <v>0</v>
      </c>
      <c r="K29" s="70">
        <f>SUM('Rentabilität - Rumpfjahr'!K43)*1.19</f>
        <v>0</v>
      </c>
      <c r="L29" s="70">
        <f>SUM('Rentabilität - Rumpfjahr'!L43)*1.19</f>
        <v>0</v>
      </c>
      <c r="M29" s="70">
        <f>SUM('Rentabilität - Rumpfjahr'!M43)*1.19</f>
        <v>0</v>
      </c>
      <c r="N29" s="148" t="s">
        <v>0</v>
      </c>
    </row>
    <row r="30" spans="1:14" x14ac:dyDescent="0.25">
      <c r="A30" s="95" t="str">
        <f>'Rentabilität - Rumpfjahr'!A44&amp;" 19%"</f>
        <v>Buchführung, Beratung etc. 19%</v>
      </c>
      <c r="B30" s="70">
        <f>SUM('Rentabilität - Rumpfjahr'!B44)*1.19</f>
        <v>0</v>
      </c>
      <c r="C30" s="70">
        <f>SUM('Rentabilität - Rumpfjahr'!C44)*1.19</f>
        <v>0</v>
      </c>
      <c r="D30" s="70">
        <f>SUM('Rentabilität - Rumpfjahr'!D44)*1.19</f>
        <v>0</v>
      </c>
      <c r="E30" s="70">
        <f>SUM('Rentabilität - Rumpfjahr'!E44)*1.19</f>
        <v>0</v>
      </c>
      <c r="F30" s="70">
        <f>SUM('Rentabilität - Rumpfjahr'!F44)*1.19</f>
        <v>0</v>
      </c>
      <c r="G30" s="70">
        <f>SUM('Rentabilität - Rumpfjahr'!G44)*1.19</f>
        <v>0</v>
      </c>
      <c r="H30" s="70">
        <f>SUM('Rentabilität - Rumpfjahr'!H44)*1.19</f>
        <v>0</v>
      </c>
      <c r="I30" s="70">
        <f>SUM('Rentabilität - Rumpfjahr'!I44)*1.19</f>
        <v>0</v>
      </c>
      <c r="J30" s="70">
        <f>SUM('Rentabilität - Rumpfjahr'!J44)*1.19</f>
        <v>0</v>
      </c>
      <c r="K30" s="70">
        <f>SUM('Rentabilität - Rumpfjahr'!K44)*1.19</f>
        <v>0</v>
      </c>
      <c r="L30" s="70">
        <f>SUM('Rentabilität - Rumpfjahr'!L44)*1.19</f>
        <v>0</v>
      </c>
      <c r="M30" s="70">
        <f>SUM('Rentabilität - Rumpfjahr'!M44)*1.19</f>
        <v>0</v>
      </c>
      <c r="N30" s="148" t="s">
        <v>0</v>
      </c>
    </row>
    <row r="31" spans="1:14" x14ac:dyDescent="0.25">
      <c r="A31" s="95" t="str">
        <f>'Rentabilität - Rumpfjahr'!A45&amp;" 19%"</f>
        <v>Sonstige Kosten 19%</v>
      </c>
      <c r="B31" s="70">
        <f>SUM('Rentabilität - Rumpfjahr'!B45)*1.19</f>
        <v>0</v>
      </c>
      <c r="C31" s="70">
        <f>SUM('Rentabilität - Rumpfjahr'!C45)*1.19</f>
        <v>0</v>
      </c>
      <c r="D31" s="70">
        <f>SUM('Rentabilität - Rumpfjahr'!D45)*1.19</f>
        <v>0</v>
      </c>
      <c r="E31" s="70">
        <f>SUM('Rentabilität - Rumpfjahr'!E45)*1.19</f>
        <v>0</v>
      </c>
      <c r="F31" s="70">
        <f>SUM('Rentabilität - Rumpfjahr'!F45)*1.19</f>
        <v>0</v>
      </c>
      <c r="G31" s="70">
        <f>SUM('Rentabilität - Rumpfjahr'!G45)*1.19</f>
        <v>0</v>
      </c>
      <c r="H31" s="70">
        <f>SUM('Rentabilität - Rumpfjahr'!H45)*1.19</f>
        <v>0</v>
      </c>
      <c r="I31" s="70">
        <f>SUM('Rentabilität - Rumpfjahr'!I45)*1.19</f>
        <v>0</v>
      </c>
      <c r="J31" s="70">
        <f>SUM('Rentabilität - Rumpfjahr'!J45)*1.19</f>
        <v>0</v>
      </c>
      <c r="K31" s="70">
        <f>SUM('Rentabilität - Rumpfjahr'!K45)*1.19</f>
        <v>0</v>
      </c>
      <c r="L31" s="70">
        <f>SUM('Rentabilität - Rumpfjahr'!L45)*1.19</f>
        <v>0</v>
      </c>
      <c r="M31" s="70">
        <f>SUM('Rentabilität - Rumpfjahr'!M45)*1.19</f>
        <v>0</v>
      </c>
      <c r="N31" s="148" t="s">
        <v>0</v>
      </c>
    </row>
    <row r="32" spans="1:14" x14ac:dyDescent="0.25">
      <c r="A32" s="95" t="str">
        <f>'Rentabilität - Rumpfjahr'!A46&amp;" 19%"</f>
        <v>Softwarelizenz 19%</v>
      </c>
      <c r="B32" s="70">
        <f>SUM('Rentabilität - Rumpfjahr'!B46)*1.19</f>
        <v>0</v>
      </c>
      <c r="C32" s="70">
        <f>SUM('Rentabilität - Rumpfjahr'!C46)*1.19</f>
        <v>0</v>
      </c>
      <c r="D32" s="70">
        <f>SUM('Rentabilität - Rumpfjahr'!D46)*1.19</f>
        <v>0</v>
      </c>
      <c r="E32" s="70">
        <f>SUM('Rentabilität - Rumpfjahr'!E46)*1.19</f>
        <v>0</v>
      </c>
      <c r="F32" s="70">
        <f>SUM('Rentabilität - Rumpfjahr'!F46)*1.19</f>
        <v>0</v>
      </c>
      <c r="G32" s="70">
        <f>SUM('Rentabilität - Rumpfjahr'!G46)*1.19</f>
        <v>0</v>
      </c>
      <c r="H32" s="70">
        <f>SUM('Rentabilität - Rumpfjahr'!H46)*1.19</f>
        <v>0</v>
      </c>
      <c r="I32" s="70">
        <f>SUM('Rentabilität - Rumpfjahr'!I46)*1.19</f>
        <v>0</v>
      </c>
      <c r="J32" s="70">
        <f>SUM('Rentabilität - Rumpfjahr'!J46)*1.19</f>
        <v>0</v>
      </c>
      <c r="K32" s="70">
        <f>SUM('Rentabilität - Rumpfjahr'!K46)*1.19</f>
        <v>0</v>
      </c>
      <c r="L32" s="70">
        <f>SUM('Rentabilität - Rumpfjahr'!L46)*1.19</f>
        <v>0</v>
      </c>
      <c r="M32" s="70">
        <f>SUM('Rentabilität - Rumpfjahr'!M46)*1.19</f>
        <v>0</v>
      </c>
      <c r="N32" s="148" t="s">
        <v>0</v>
      </c>
    </row>
    <row r="33" spans="1:14" x14ac:dyDescent="0.25">
      <c r="A33" s="95" t="s">
        <v>116</v>
      </c>
      <c r="B33" s="129">
        <v>0</v>
      </c>
      <c r="C33" s="129">
        <v>0</v>
      </c>
      <c r="D33" s="129">
        <v>0</v>
      </c>
      <c r="E33" s="129">
        <v>0</v>
      </c>
      <c r="F33" s="129">
        <v>0</v>
      </c>
      <c r="G33" s="129">
        <v>0</v>
      </c>
      <c r="H33" s="129">
        <v>0</v>
      </c>
      <c r="I33" s="129">
        <f>Kapitalbedarf!C41-Kapitalbedarf!C40</f>
        <v>0</v>
      </c>
      <c r="J33" s="129">
        <v>0</v>
      </c>
      <c r="K33" s="129">
        <v>0</v>
      </c>
      <c r="L33" s="129">
        <v>0</v>
      </c>
      <c r="M33" s="129">
        <v>0</v>
      </c>
      <c r="N33" s="130" t="s">
        <v>207</v>
      </c>
    </row>
    <row r="34" spans="1:14" x14ac:dyDescent="0.25">
      <c r="A34" s="95" t="s">
        <v>123</v>
      </c>
      <c r="B34" s="129">
        <v>0</v>
      </c>
      <c r="C34" s="129">
        <v>0</v>
      </c>
      <c r="D34" s="129">
        <v>0</v>
      </c>
      <c r="E34" s="129">
        <v>0</v>
      </c>
      <c r="F34" s="129">
        <v>0</v>
      </c>
      <c r="G34" s="129">
        <v>0</v>
      </c>
      <c r="H34" s="129">
        <v>0</v>
      </c>
      <c r="I34" s="129">
        <v>0</v>
      </c>
      <c r="J34" s="129">
        <v>0</v>
      </c>
      <c r="K34" s="129">
        <v>0</v>
      </c>
      <c r="L34" s="129">
        <v>0</v>
      </c>
      <c r="M34" s="129">
        <v>0</v>
      </c>
      <c r="N34" s="130" t="s">
        <v>207</v>
      </c>
    </row>
    <row r="35" spans="1:14" x14ac:dyDescent="0.25">
      <c r="A35" s="95" t="s">
        <v>86</v>
      </c>
      <c r="B35" s="70">
        <f>SUM('Rentabilität - Rumpfjahr'!B47)</f>
        <v>0</v>
      </c>
      <c r="C35" s="70">
        <f>SUM('Rentabilität - Rumpfjahr'!C47)</f>
        <v>0</v>
      </c>
      <c r="D35" s="70">
        <f>SUM('Rentabilität - Rumpfjahr'!D47)</f>
        <v>0</v>
      </c>
      <c r="E35" s="70">
        <f>SUM('Rentabilität - Rumpfjahr'!E47)</f>
        <v>0</v>
      </c>
      <c r="F35" s="70">
        <f>SUM('Rentabilität - Rumpfjahr'!F47)</f>
        <v>0</v>
      </c>
      <c r="G35" s="70">
        <f>SUM('Rentabilität - Rumpfjahr'!G47)</f>
        <v>0</v>
      </c>
      <c r="H35" s="70">
        <f>SUM('Rentabilität - Rumpfjahr'!H47)</f>
        <v>0</v>
      </c>
      <c r="I35" s="70">
        <f>SUM('Rentabilität - Rumpfjahr'!I47)</f>
        <v>0</v>
      </c>
      <c r="J35" s="70">
        <f>SUM('Rentabilität - Rumpfjahr'!J47)</f>
        <v>0</v>
      </c>
      <c r="K35" s="70">
        <f>SUM('Rentabilität - Rumpfjahr'!K47)</f>
        <v>0</v>
      </c>
      <c r="L35" s="70">
        <f>SUM('Rentabilität - Rumpfjahr'!L47)</f>
        <v>0</v>
      </c>
      <c r="M35" s="70">
        <f>SUM('Rentabilität - Rumpfjahr'!M47)</f>
        <v>0</v>
      </c>
      <c r="N35" s="130"/>
    </row>
    <row r="36" spans="1:14" x14ac:dyDescent="0.25">
      <c r="A36" s="153" t="s">
        <v>124</v>
      </c>
      <c r="B36" s="154">
        <f t="shared" ref="B36:M36" si="6">(B6/119*19+B7/107*7)-(B12/119*19)-(B13/119*19)-(SUM(B18:B27,B28:B33)/119*19)</f>
        <v>0</v>
      </c>
      <c r="C36" s="154">
        <f t="shared" si="6"/>
        <v>0</v>
      </c>
      <c r="D36" s="154">
        <f t="shared" si="6"/>
        <v>0</v>
      </c>
      <c r="E36" s="154">
        <f t="shared" si="6"/>
        <v>0</v>
      </c>
      <c r="F36" s="154">
        <f t="shared" si="6"/>
        <v>0</v>
      </c>
      <c r="G36" s="154">
        <f t="shared" si="6"/>
        <v>0</v>
      </c>
      <c r="H36" s="154">
        <f t="shared" si="6"/>
        <v>0</v>
      </c>
      <c r="I36" s="154">
        <f t="shared" si="6"/>
        <v>0</v>
      </c>
      <c r="J36" s="154">
        <f t="shared" si="6"/>
        <v>0</v>
      </c>
      <c r="K36" s="154">
        <f t="shared" si="6"/>
        <v>0</v>
      </c>
      <c r="L36" s="154">
        <f t="shared" si="6"/>
        <v>0</v>
      </c>
      <c r="M36" s="154">
        <f t="shared" si="6"/>
        <v>0</v>
      </c>
      <c r="N36" s="56"/>
    </row>
    <row r="37" spans="1:14" x14ac:dyDescent="0.25">
      <c r="A37" s="77" t="s">
        <v>126</v>
      </c>
      <c r="B37" s="78">
        <f t="shared" ref="B37:M37" si="7">B14-B15</f>
        <v>0</v>
      </c>
      <c r="C37" s="78">
        <f t="shared" si="7"/>
        <v>0</v>
      </c>
      <c r="D37" s="78">
        <f t="shared" si="7"/>
        <v>0</v>
      </c>
      <c r="E37" s="78">
        <f t="shared" si="7"/>
        <v>0</v>
      </c>
      <c r="F37" s="78">
        <f t="shared" si="7"/>
        <v>0</v>
      </c>
      <c r="G37" s="78">
        <f t="shared" si="7"/>
        <v>0</v>
      </c>
      <c r="H37" s="78">
        <f t="shared" si="7"/>
        <v>0</v>
      </c>
      <c r="I37" s="78">
        <f t="shared" si="7"/>
        <v>0</v>
      </c>
      <c r="J37" s="78">
        <f t="shared" si="7"/>
        <v>0</v>
      </c>
      <c r="K37" s="78">
        <f t="shared" si="7"/>
        <v>0</v>
      </c>
      <c r="L37" s="78">
        <f t="shared" si="7"/>
        <v>0</v>
      </c>
      <c r="M37" s="78">
        <f t="shared" si="7"/>
        <v>0</v>
      </c>
      <c r="N37" s="56"/>
    </row>
    <row r="38" spans="1:14" x14ac:dyDescent="0.25">
      <c r="A38" s="77" t="s">
        <v>127</v>
      </c>
      <c r="B38" s="103">
        <v>0</v>
      </c>
      <c r="C38" s="103">
        <v>0</v>
      </c>
      <c r="D38" s="103">
        <v>0</v>
      </c>
      <c r="E38" s="103">
        <v>0</v>
      </c>
      <c r="F38" s="103">
        <v>0</v>
      </c>
      <c r="G38" s="103">
        <v>0</v>
      </c>
      <c r="H38" s="103">
        <v>0</v>
      </c>
      <c r="I38" s="103">
        <v>0</v>
      </c>
      <c r="J38" s="103">
        <v>0</v>
      </c>
      <c r="K38" s="103">
        <v>0</v>
      </c>
      <c r="L38" s="103">
        <v>0</v>
      </c>
      <c r="M38" s="103">
        <v>0</v>
      </c>
      <c r="N38" s="155" t="s">
        <v>207</v>
      </c>
    </row>
    <row r="39" spans="1:14" x14ac:dyDescent="0.25">
      <c r="A39" s="77" t="s">
        <v>128</v>
      </c>
      <c r="B39" s="78">
        <f t="shared" ref="B39:M39" si="8">B37-B38</f>
        <v>0</v>
      </c>
      <c r="C39" s="78">
        <f t="shared" si="8"/>
        <v>0</v>
      </c>
      <c r="D39" s="78">
        <f t="shared" si="8"/>
        <v>0</v>
      </c>
      <c r="E39" s="78">
        <f t="shared" si="8"/>
        <v>0</v>
      </c>
      <c r="F39" s="78">
        <f t="shared" si="8"/>
        <v>0</v>
      </c>
      <c r="G39" s="78">
        <f t="shared" si="8"/>
        <v>0</v>
      </c>
      <c r="H39" s="78">
        <f t="shared" si="8"/>
        <v>0</v>
      </c>
      <c r="I39" s="78">
        <f t="shared" si="8"/>
        <v>0</v>
      </c>
      <c r="J39" s="78">
        <f t="shared" si="8"/>
        <v>0</v>
      </c>
      <c r="K39" s="78">
        <f t="shared" si="8"/>
        <v>0</v>
      </c>
      <c r="L39" s="78">
        <f t="shared" si="8"/>
        <v>0</v>
      </c>
      <c r="M39" s="78">
        <f t="shared" si="8"/>
        <v>0</v>
      </c>
      <c r="N39" s="29" t="s">
        <v>0</v>
      </c>
    </row>
    <row r="40" spans="1:14" x14ac:dyDescent="0.25">
      <c r="A40" s="77" t="s">
        <v>129</v>
      </c>
      <c r="B40" s="78">
        <f t="shared" ref="B40:M40" si="9">B4+B39</f>
        <v>0</v>
      </c>
      <c r="C40" s="78">
        <f t="shared" si="9"/>
        <v>0</v>
      </c>
      <c r="D40" s="78">
        <f t="shared" si="9"/>
        <v>0</v>
      </c>
      <c r="E40" s="78">
        <f t="shared" si="9"/>
        <v>0</v>
      </c>
      <c r="F40" s="78">
        <f t="shared" si="9"/>
        <v>0</v>
      </c>
      <c r="G40" s="78">
        <f t="shared" si="9"/>
        <v>0</v>
      </c>
      <c r="H40" s="78">
        <f t="shared" si="9"/>
        <v>0</v>
      </c>
      <c r="I40" s="78">
        <f t="shared" si="9"/>
        <v>0</v>
      </c>
      <c r="J40" s="78">
        <f t="shared" si="9"/>
        <v>0</v>
      </c>
      <c r="K40" s="78">
        <f t="shared" si="9"/>
        <v>0</v>
      </c>
      <c r="L40" s="78">
        <f t="shared" si="9"/>
        <v>0</v>
      </c>
      <c r="M40" s="78">
        <f t="shared" si="9"/>
        <v>0</v>
      </c>
      <c r="N40" s="29" t="s">
        <v>0</v>
      </c>
    </row>
    <row r="41" spans="1:14" x14ac:dyDescent="0.25">
      <c r="A41" s="29" t="s">
        <v>130</v>
      </c>
      <c r="B41" s="31">
        <v>0</v>
      </c>
      <c r="C41" s="30">
        <f t="shared" ref="C41:M41" si="10">B41</f>
        <v>0</v>
      </c>
      <c r="D41" s="30">
        <f t="shared" si="10"/>
        <v>0</v>
      </c>
      <c r="E41" s="30">
        <f t="shared" si="10"/>
        <v>0</v>
      </c>
      <c r="F41" s="30">
        <f t="shared" si="10"/>
        <v>0</v>
      </c>
      <c r="G41" s="30">
        <f t="shared" si="10"/>
        <v>0</v>
      </c>
      <c r="H41" s="30">
        <f t="shared" si="10"/>
        <v>0</v>
      </c>
      <c r="I41" s="30">
        <f t="shared" si="10"/>
        <v>0</v>
      </c>
      <c r="J41" s="30">
        <f t="shared" si="10"/>
        <v>0</v>
      </c>
      <c r="K41" s="30">
        <f t="shared" si="10"/>
        <v>0</v>
      </c>
      <c r="L41" s="30">
        <f t="shared" si="10"/>
        <v>0</v>
      </c>
      <c r="M41" s="30">
        <f t="shared" si="10"/>
        <v>0</v>
      </c>
      <c r="N41" s="29" t="s">
        <v>0</v>
      </c>
    </row>
    <row r="42" spans="1:14" x14ac:dyDescent="0.25">
      <c r="A42" s="77" t="s">
        <v>131</v>
      </c>
      <c r="B42" s="78">
        <f t="shared" ref="B42:M42" si="11">B41+B40</f>
        <v>0</v>
      </c>
      <c r="C42" s="78">
        <f t="shared" si="11"/>
        <v>0</v>
      </c>
      <c r="D42" s="78">
        <f t="shared" si="11"/>
        <v>0</v>
      </c>
      <c r="E42" s="78">
        <f t="shared" si="11"/>
        <v>0</v>
      </c>
      <c r="F42" s="78">
        <f t="shared" si="11"/>
        <v>0</v>
      </c>
      <c r="G42" s="78">
        <f t="shared" si="11"/>
        <v>0</v>
      </c>
      <c r="H42" s="78">
        <f t="shared" si="11"/>
        <v>0</v>
      </c>
      <c r="I42" s="78">
        <f t="shared" si="11"/>
        <v>0</v>
      </c>
      <c r="J42" s="78">
        <f t="shared" si="11"/>
        <v>0</v>
      </c>
      <c r="K42" s="78">
        <f t="shared" si="11"/>
        <v>0</v>
      </c>
      <c r="L42" s="78">
        <f t="shared" si="11"/>
        <v>0</v>
      </c>
      <c r="M42" s="78">
        <f t="shared" si="11"/>
        <v>0</v>
      </c>
      <c r="N42" s="29" t="s">
        <v>0</v>
      </c>
    </row>
    <row r="43" spans="1:14" x14ac:dyDescent="0.25">
      <c r="A43" s="82"/>
    </row>
  </sheetData>
  <phoneticPr fontId="30" type="noConversion"/>
  <pageMargins left="0.70866141732283472" right="0.70866141732283472" top="0.43307086614173229" bottom="0.51181102362204722" header="0.31496062992125984" footer="0.31496062992125984"/>
  <pageSetup paperSize="9" scale="8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pageSetUpPr fitToPage="1"/>
  </sheetPr>
  <dimension ref="A1:O42"/>
  <sheetViews>
    <sheetView showGridLines="0" zoomScaleNormal="100" workbookViewId="0">
      <pane xSplit="1" ySplit="3" topLeftCell="B4" activePane="bottomRight" state="frozen"/>
      <selection activeCell="B42" sqref="B42"/>
      <selection pane="topRight" activeCell="B42" sqref="B42"/>
      <selection pane="bottomLeft" activeCell="B42" sqref="B42"/>
      <selection pane="bottomRight" activeCell="B42" sqref="B42"/>
    </sheetView>
  </sheetViews>
  <sheetFormatPr baseColWidth="10" defaultColWidth="8.7109375" defaultRowHeight="15" x14ac:dyDescent="0.25"/>
  <cols>
    <col min="1" max="1" width="66.42578125" bestFit="1" customWidth="1"/>
    <col min="2" max="2" width="7" bestFit="1" customWidth="1"/>
    <col min="3" max="3" width="7.5703125" bestFit="1" customWidth="1"/>
    <col min="4" max="4" width="7.7109375" bestFit="1" customWidth="1"/>
    <col min="5" max="6" width="7.42578125" bestFit="1" customWidth="1"/>
    <col min="7" max="7" width="7" bestFit="1" customWidth="1"/>
    <col min="8" max="8" width="6.42578125" bestFit="1" customWidth="1"/>
    <col min="9" max="9" width="7.7109375" bestFit="1" customWidth="1"/>
    <col min="10" max="10" width="7.5703125" bestFit="1" customWidth="1"/>
    <col min="11" max="11" width="7.42578125" bestFit="1" customWidth="1"/>
    <col min="12" max="12" width="7.7109375" bestFit="1" customWidth="1"/>
    <col min="13" max="13" width="7.5703125" customWidth="1"/>
    <col min="14" max="14" width="7.5703125" hidden="1" customWidth="1"/>
    <col min="15" max="15" width="37.5703125" customWidth="1"/>
  </cols>
  <sheetData>
    <row r="1" spans="1:15" ht="18.75" x14ac:dyDescent="0.3">
      <c r="A1" s="112" t="str">
        <f>_Name</f>
        <v>Text</v>
      </c>
    </row>
    <row r="2" spans="1:15" ht="15.75" x14ac:dyDescent="0.25">
      <c r="A2" s="113" t="str">
        <f>"Liquidität "&amp;_J2</f>
        <v>Liquidität 2026</v>
      </c>
      <c r="M2" s="118" t="s">
        <v>196</v>
      </c>
      <c r="N2" s="29"/>
    </row>
    <row r="3" spans="1:15" x14ac:dyDescent="0.25">
      <c r="A3" s="114" t="str">
        <f ca="1">"Stand: "&amp;TEXT(TODAY(),"TT.MM.JJJJ")&amp;" in EUR"</f>
        <v>Stand: 15.03.2026 in EUR</v>
      </c>
      <c r="B3" s="67" t="s">
        <v>39</v>
      </c>
      <c r="C3" s="67" t="s">
        <v>40</v>
      </c>
      <c r="D3" s="67" t="s">
        <v>41</v>
      </c>
      <c r="E3" s="67" t="s">
        <v>42</v>
      </c>
      <c r="F3" s="67" t="s">
        <v>43</v>
      </c>
      <c r="G3" s="67" t="s">
        <v>44</v>
      </c>
      <c r="H3" s="67" t="s">
        <v>45</v>
      </c>
      <c r="I3" s="67" t="s">
        <v>46</v>
      </c>
      <c r="J3" s="67" t="s">
        <v>47</v>
      </c>
      <c r="K3" s="67" t="s">
        <v>48</v>
      </c>
      <c r="L3" s="67" t="s">
        <v>49</v>
      </c>
      <c r="M3" s="67" t="s">
        <v>50</v>
      </c>
      <c r="N3" s="67"/>
      <c r="O3" s="29" t="s">
        <v>0</v>
      </c>
    </row>
    <row r="4" spans="1:15" x14ac:dyDescent="0.25">
      <c r="A4" s="77" t="s">
        <v>97</v>
      </c>
      <c r="B4" s="78">
        <f>SUM('Liquidität - Rumpfgeschäftsjahr'!M40)</f>
        <v>0</v>
      </c>
      <c r="C4" s="78">
        <f t="shared" ref="C4:M4" si="0">SUM(B40)</f>
        <v>0</v>
      </c>
      <c r="D4" s="78">
        <f t="shared" si="0"/>
        <v>0</v>
      </c>
      <c r="E4" s="78">
        <f t="shared" si="0"/>
        <v>0</v>
      </c>
      <c r="F4" s="78">
        <f t="shared" si="0"/>
        <v>0</v>
      </c>
      <c r="G4" s="78">
        <f t="shared" si="0"/>
        <v>0</v>
      </c>
      <c r="H4" s="78">
        <f t="shared" si="0"/>
        <v>0</v>
      </c>
      <c r="I4" s="103">
        <f t="shared" si="0"/>
        <v>0</v>
      </c>
      <c r="J4" s="78">
        <f t="shared" si="0"/>
        <v>0</v>
      </c>
      <c r="K4" s="78">
        <f t="shared" si="0"/>
        <v>0</v>
      </c>
      <c r="L4" s="78">
        <f t="shared" si="0"/>
        <v>0</v>
      </c>
      <c r="M4" s="78">
        <f t="shared" si="0"/>
        <v>0</v>
      </c>
      <c r="N4" s="99"/>
      <c r="O4" s="29" t="s">
        <v>0</v>
      </c>
    </row>
    <row r="5" spans="1:15" x14ac:dyDescent="0.25">
      <c r="A5" s="77" t="s">
        <v>98</v>
      </c>
      <c r="B5" s="78">
        <f t="shared" ref="B5:M5" si="1">SUM(B6:B9)</f>
        <v>0</v>
      </c>
      <c r="C5" s="78">
        <f t="shared" si="1"/>
        <v>0</v>
      </c>
      <c r="D5" s="78">
        <f t="shared" si="1"/>
        <v>0</v>
      </c>
      <c r="E5" s="78">
        <f t="shared" si="1"/>
        <v>0</v>
      </c>
      <c r="F5" s="78">
        <f t="shared" si="1"/>
        <v>0</v>
      </c>
      <c r="G5" s="78">
        <f t="shared" si="1"/>
        <v>0</v>
      </c>
      <c r="H5" s="78">
        <f t="shared" si="1"/>
        <v>0</v>
      </c>
      <c r="I5" s="78">
        <f t="shared" si="1"/>
        <v>0</v>
      </c>
      <c r="J5" s="78">
        <f t="shared" si="1"/>
        <v>0</v>
      </c>
      <c r="K5" s="78">
        <f t="shared" si="1"/>
        <v>0</v>
      </c>
      <c r="L5" s="78">
        <f t="shared" si="1"/>
        <v>0</v>
      </c>
      <c r="M5" s="78">
        <f t="shared" si="1"/>
        <v>0</v>
      </c>
      <c r="N5" s="99"/>
      <c r="O5" s="29" t="s">
        <v>0</v>
      </c>
    </row>
    <row r="6" spans="1:15" x14ac:dyDescent="0.25">
      <c r="A6" s="69" t="s">
        <v>99</v>
      </c>
      <c r="B6" s="70">
        <f>SUM('Rentabilität - 1. Jahr'!B11)*1.19</f>
        <v>0</v>
      </c>
      <c r="C6" s="70">
        <f>SUM('Rentabilität - 1. Jahr'!C11)*1.19</f>
        <v>0</v>
      </c>
      <c r="D6" s="70">
        <f>SUM('Rentabilität - 1. Jahr'!D11)*1.19</f>
        <v>0</v>
      </c>
      <c r="E6" s="70">
        <f>SUM('Rentabilität - 1. Jahr'!E11)*1.19</f>
        <v>0</v>
      </c>
      <c r="F6" s="70">
        <f>SUM('Rentabilität - 1. Jahr'!F11)*1.19</f>
        <v>0</v>
      </c>
      <c r="G6" s="70">
        <f>SUM('Rentabilität - 1. Jahr'!G11)*1.19</f>
        <v>0</v>
      </c>
      <c r="H6" s="70">
        <f>SUM('Rentabilität - 1. Jahr'!H11)*1.19</f>
        <v>0</v>
      </c>
      <c r="I6" s="70">
        <f>SUM('Rentabilität - 1. Jahr'!I11)*1.19</f>
        <v>0</v>
      </c>
      <c r="J6" s="70">
        <f>SUM('Rentabilität - 1. Jahr'!J11)*1.19</f>
        <v>0</v>
      </c>
      <c r="K6" s="70">
        <f>SUM('Rentabilität - 1. Jahr'!K11)*1.19</f>
        <v>0</v>
      </c>
      <c r="L6" s="70">
        <f>SUM('Rentabilität - 1. Jahr'!L11)*1.19</f>
        <v>0</v>
      </c>
      <c r="M6" s="70">
        <f>SUM('Rentabilität - 1. Jahr'!M11)*1.19</f>
        <v>0</v>
      </c>
      <c r="N6" s="75"/>
      <c r="O6" s="29" t="s">
        <v>0</v>
      </c>
    </row>
    <row r="7" spans="1:15" x14ac:dyDescent="0.25">
      <c r="A7" s="69" t="s">
        <v>100</v>
      </c>
      <c r="B7" s="70">
        <f>SUM('Rentabilität - 1. Jahr'!B15)*1.07</f>
        <v>0</v>
      </c>
      <c r="C7" s="70">
        <f>SUM('Rentabilität - 1. Jahr'!C15)*1.07</f>
        <v>0</v>
      </c>
      <c r="D7" s="70">
        <f>SUM('Rentabilität - 1. Jahr'!D15)*1.07</f>
        <v>0</v>
      </c>
      <c r="E7" s="70">
        <f>SUM('Rentabilität - 1. Jahr'!E15)*1.07</f>
        <v>0</v>
      </c>
      <c r="F7" s="70">
        <f>SUM('Rentabilität - 1. Jahr'!F15)*1.07</f>
        <v>0</v>
      </c>
      <c r="G7" s="70">
        <f>SUM('Rentabilität - 1. Jahr'!G15)*1.07</f>
        <v>0</v>
      </c>
      <c r="H7" s="70">
        <f>SUM('Rentabilität - 1. Jahr'!H15)*1.07</f>
        <v>0</v>
      </c>
      <c r="I7" s="70">
        <f>SUM('Rentabilität - 1. Jahr'!I15)*1.07</f>
        <v>0</v>
      </c>
      <c r="J7" s="70">
        <f>SUM('Rentabilität - 1. Jahr'!J15)*1.07</f>
        <v>0</v>
      </c>
      <c r="K7" s="70">
        <f>SUM('Rentabilität - 1. Jahr'!K15)*1.07</f>
        <v>0</v>
      </c>
      <c r="L7" s="70">
        <f>SUM('Rentabilität - 1. Jahr'!L15)*1.07</f>
        <v>0</v>
      </c>
      <c r="M7" s="70">
        <f>SUM('Rentabilität - 1. Jahr'!M15)*1.07</f>
        <v>0</v>
      </c>
      <c r="N7" s="75"/>
      <c r="O7" s="29" t="s">
        <v>0</v>
      </c>
    </row>
    <row r="8" spans="1:15" x14ac:dyDescent="0.25">
      <c r="A8" s="69" t="s">
        <v>101</v>
      </c>
      <c r="B8" s="70">
        <f>SUM('Rentabilität - 1. Jahr'!B21)*1</f>
        <v>0</v>
      </c>
      <c r="C8" s="70">
        <f>SUM('Rentabilität - 1. Jahr'!C21)*1</f>
        <v>0</v>
      </c>
      <c r="D8" s="70">
        <f>SUM('Rentabilität - 1. Jahr'!D21)*1</f>
        <v>0</v>
      </c>
      <c r="E8" s="70">
        <f>SUM('Rentabilität - 1. Jahr'!E21)*1</f>
        <v>0</v>
      </c>
      <c r="F8" s="70">
        <f>SUM('Rentabilität - 1. Jahr'!F21)*1</f>
        <v>0</v>
      </c>
      <c r="G8" s="70">
        <f>SUM('Rentabilität - 1. Jahr'!G21)*1</f>
        <v>0</v>
      </c>
      <c r="H8" s="70">
        <f>SUM('Rentabilität - 1. Jahr'!H21)*1</f>
        <v>0</v>
      </c>
      <c r="I8" s="70">
        <f>SUM('Rentabilität - 1. Jahr'!I21)*1</f>
        <v>0</v>
      </c>
      <c r="J8" s="70">
        <f>SUM('Rentabilität - 1. Jahr'!J21)*1</f>
        <v>0</v>
      </c>
      <c r="K8" s="70">
        <f>SUM('Rentabilität - 1. Jahr'!K21)*1</f>
        <v>0</v>
      </c>
      <c r="L8" s="70">
        <f>SUM('Rentabilität - 1. Jahr'!L21)*1</f>
        <v>0</v>
      </c>
      <c r="M8" s="70">
        <f>SUM('Rentabilität - 1. Jahr'!M21)*1</f>
        <v>0</v>
      </c>
      <c r="N8" s="75"/>
      <c r="O8" s="29" t="s">
        <v>0</v>
      </c>
    </row>
    <row r="9" spans="1:15" x14ac:dyDescent="0.25">
      <c r="A9" s="69" t="s">
        <v>102</v>
      </c>
      <c r="B9" s="129">
        <v>0</v>
      </c>
      <c r="C9" s="129">
        <v>0</v>
      </c>
      <c r="D9" s="129">
        <v>0</v>
      </c>
      <c r="E9" s="129">
        <v>0</v>
      </c>
      <c r="F9" s="129">
        <v>0</v>
      </c>
      <c r="G9" s="129">
        <v>0</v>
      </c>
      <c r="H9" s="129">
        <v>0</v>
      </c>
      <c r="I9" s="129">
        <v>0</v>
      </c>
      <c r="J9" s="129">
        <v>0</v>
      </c>
      <c r="K9" s="129">
        <v>0</v>
      </c>
      <c r="L9" s="129">
        <v>0</v>
      </c>
      <c r="M9" s="129">
        <v>0</v>
      </c>
      <c r="N9" s="31"/>
      <c r="O9" s="130" t="s">
        <v>207</v>
      </c>
    </row>
    <row r="10" spans="1:15" x14ac:dyDescent="0.25">
      <c r="A10" s="77" t="s">
        <v>103</v>
      </c>
      <c r="B10" s="78">
        <f t="shared" ref="B10:M10" si="2">SUM(B4:B5)</f>
        <v>0</v>
      </c>
      <c r="C10" s="78">
        <f t="shared" si="2"/>
        <v>0</v>
      </c>
      <c r="D10" s="78">
        <f t="shared" si="2"/>
        <v>0</v>
      </c>
      <c r="E10" s="78">
        <f t="shared" si="2"/>
        <v>0</v>
      </c>
      <c r="F10" s="78">
        <f t="shared" si="2"/>
        <v>0</v>
      </c>
      <c r="G10" s="78">
        <f t="shared" si="2"/>
        <v>0</v>
      </c>
      <c r="H10" s="78">
        <f t="shared" si="2"/>
        <v>0</v>
      </c>
      <c r="I10" s="78">
        <f t="shared" si="2"/>
        <v>0</v>
      </c>
      <c r="J10" s="78">
        <f t="shared" si="2"/>
        <v>0</v>
      </c>
      <c r="K10" s="78">
        <f t="shared" si="2"/>
        <v>0</v>
      </c>
      <c r="L10" s="78">
        <f t="shared" si="2"/>
        <v>0</v>
      </c>
      <c r="M10" s="78">
        <f t="shared" si="2"/>
        <v>0</v>
      </c>
      <c r="N10" s="99"/>
      <c r="O10" s="130" t="s">
        <v>0</v>
      </c>
    </row>
    <row r="11" spans="1:15" x14ac:dyDescent="0.25">
      <c r="A11" s="77" t="s">
        <v>104</v>
      </c>
      <c r="B11" s="78">
        <f t="shared" ref="B11:M11" si="3">SUM(B12:B13)</f>
        <v>0</v>
      </c>
      <c r="C11" s="78">
        <f t="shared" si="3"/>
        <v>0</v>
      </c>
      <c r="D11" s="78">
        <f t="shared" si="3"/>
        <v>0</v>
      </c>
      <c r="E11" s="78">
        <f t="shared" si="3"/>
        <v>0</v>
      </c>
      <c r="F11" s="78">
        <f t="shared" si="3"/>
        <v>0</v>
      </c>
      <c r="G11" s="78">
        <f t="shared" si="3"/>
        <v>0</v>
      </c>
      <c r="H11" s="78">
        <f t="shared" si="3"/>
        <v>0</v>
      </c>
      <c r="I11" s="78">
        <f t="shared" si="3"/>
        <v>0</v>
      </c>
      <c r="J11" s="78">
        <f t="shared" si="3"/>
        <v>0</v>
      </c>
      <c r="K11" s="78">
        <f t="shared" si="3"/>
        <v>0</v>
      </c>
      <c r="L11" s="78">
        <f t="shared" si="3"/>
        <v>0</v>
      </c>
      <c r="M11" s="78">
        <f t="shared" si="3"/>
        <v>0</v>
      </c>
      <c r="N11" s="99"/>
      <c r="O11" s="130" t="s">
        <v>0</v>
      </c>
    </row>
    <row r="12" spans="1:15" x14ac:dyDescent="0.25">
      <c r="A12" s="95" t="str">
        <f>'Rentabilität - Rumpfjahr'!A26&amp;" 19%"</f>
        <v>Wareneinkauf/Materialeinsatz 19%</v>
      </c>
      <c r="B12" s="94">
        <f>SUM('Rentabilität - 1. Jahr'!B25)*1.19</f>
        <v>0</v>
      </c>
      <c r="C12" s="94">
        <f>SUM('Rentabilität - 1. Jahr'!C25)*1.19</f>
        <v>0</v>
      </c>
      <c r="D12" s="94">
        <f>SUM('Rentabilität - 1. Jahr'!D25)*1.19</f>
        <v>0</v>
      </c>
      <c r="E12" s="94">
        <f>SUM('Rentabilität - 1. Jahr'!E25)*1.19</f>
        <v>0</v>
      </c>
      <c r="F12" s="94">
        <f>SUM('Rentabilität - 1. Jahr'!F25)*1.19</f>
        <v>0</v>
      </c>
      <c r="G12" s="94">
        <f>SUM('Rentabilität - 1. Jahr'!G25)*1.19</f>
        <v>0</v>
      </c>
      <c r="H12" s="94">
        <f>SUM('Rentabilität - 1. Jahr'!H25)*1.19</f>
        <v>0</v>
      </c>
      <c r="I12" s="94">
        <f>SUM('Rentabilität - 1. Jahr'!I25)*1.19</f>
        <v>0</v>
      </c>
      <c r="J12" s="94">
        <f>SUM('Rentabilität - 1. Jahr'!J25)*1.19</f>
        <v>0</v>
      </c>
      <c r="K12" s="94">
        <f>SUM('Rentabilität - 1. Jahr'!K25)*1.19</f>
        <v>0</v>
      </c>
      <c r="L12" s="94">
        <f>SUM('Rentabilität - 1. Jahr'!L25)*1.19</f>
        <v>0</v>
      </c>
      <c r="M12" s="94">
        <f>SUM('Rentabilität - 1. Jahr'!M25)*1.19</f>
        <v>0</v>
      </c>
      <c r="N12" s="75"/>
      <c r="O12" s="148"/>
    </row>
    <row r="13" spans="1:15" x14ac:dyDescent="0.25">
      <c r="A13" s="95" t="str">
        <f>'Rentabilität - Rumpfjahr'!A27&amp;" 19%"</f>
        <v>Fremdleistungen 19%</v>
      </c>
      <c r="B13" s="70">
        <f>SUM('Rentabilität - 1. Jahr'!B26)*1.19</f>
        <v>0</v>
      </c>
      <c r="C13" s="70">
        <f>SUM('Rentabilität - 1. Jahr'!C26)*1.19</f>
        <v>0</v>
      </c>
      <c r="D13" s="70">
        <f>SUM('Rentabilität - 1. Jahr'!D26)*1.19</f>
        <v>0</v>
      </c>
      <c r="E13" s="70">
        <f>SUM('Rentabilität - 1. Jahr'!E26)*1.19</f>
        <v>0</v>
      </c>
      <c r="F13" s="70">
        <f>SUM('Rentabilität - 1. Jahr'!F26)*1.19</f>
        <v>0</v>
      </c>
      <c r="G13" s="70">
        <f>SUM('Rentabilität - 1. Jahr'!G26)*1.19</f>
        <v>0</v>
      </c>
      <c r="H13" s="70">
        <f>SUM('Rentabilität - 1. Jahr'!H26)*1.19</f>
        <v>0</v>
      </c>
      <c r="I13" s="70">
        <f>SUM('Rentabilität - 1. Jahr'!I26)*1.19</f>
        <v>0</v>
      </c>
      <c r="J13" s="70">
        <f>SUM('Rentabilität - 1. Jahr'!J26)*1.19</f>
        <v>0</v>
      </c>
      <c r="K13" s="70">
        <f>SUM('Rentabilität - 1. Jahr'!K26)*1.19</f>
        <v>0</v>
      </c>
      <c r="L13" s="70">
        <f>SUM('Rentabilität - 1. Jahr'!L26)*1.19</f>
        <v>0</v>
      </c>
      <c r="M13" s="70">
        <f>SUM('Rentabilität - 1. Jahr'!M26)*1.19</f>
        <v>0</v>
      </c>
      <c r="N13" s="30"/>
      <c r="O13" s="148" t="s">
        <v>0</v>
      </c>
    </row>
    <row r="14" spans="1:15" x14ac:dyDescent="0.25">
      <c r="A14" s="96" t="s">
        <v>108</v>
      </c>
      <c r="B14" s="128">
        <f t="shared" ref="B14:M14" si="4">B5-B11</f>
        <v>0</v>
      </c>
      <c r="C14" s="128">
        <f t="shared" si="4"/>
        <v>0</v>
      </c>
      <c r="D14" s="128">
        <f t="shared" si="4"/>
        <v>0</v>
      </c>
      <c r="E14" s="128">
        <f t="shared" si="4"/>
        <v>0</v>
      </c>
      <c r="F14" s="128">
        <f t="shared" si="4"/>
        <v>0</v>
      </c>
      <c r="G14" s="128">
        <f t="shared" si="4"/>
        <v>0</v>
      </c>
      <c r="H14" s="128">
        <f t="shared" si="4"/>
        <v>0</v>
      </c>
      <c r="I14" s="128">
        <f t="shared" si="4"/>
        <v>0</v>
      </c>
      <c r="J14" s="128">
        <f t="shared" si="4"/>
        <v>0</v>
      </c>
      <c r="K14" s="128">
        <f t="shared" si="4"/>
        <v>0</v>
      </c>
      <c r="L14" s="128">
        <f t="shared" si="4"/>
        <v>0</v>
      </c>
      <c r="M14" s="128">
        <f t="shared" si="4"/>
        <v>0</v>
      </c>
      <c r="N14" s="76"/>
      <c r="O14" s="148" t="s">
        <v>0</v>
      </c>
    </row>
    <row r="15" spans="1:15" x14ac:dyDescent="0.25">
      <c r="A15" s="96" t="s">
        <v>109</v>
      </c>
      <c r="B15" s="78">
        <f t="shared" ref="B15:M15" si="5">SUM(B16:B36)</f>
        <v>0</v>
      </c>
      <c r="C15" s="78">
        <f t="shared" si="5"/>
        <v>0</v>
      </c>
      <c r="D15" s="78">
        <f t="shared" si="5"/>
        <v>0</v>
      </c>
      <c r="E15" s="78">
        <f t="shared" si="5"/>
        <v>0</v>
      </c>
      <c r="F15" s="78">
        <f t="shared" si="5"/>
        <v>0</v>
      </c>
      <c r="G15" s="78">
        <f t="shared" si="5"/>
        <v>0</v>
      </c>
      <c r="H15" s="78">
        <f t="shared" si="5"/>
        <v>0</v>
      </c>
      <c r="I15" s="78">
        <f t="shared" si="5"/>
        <v>0</v>
      </c>
      <c r="J15" s="78">
        <f t="shared" si="5"/>
        <v>0</v>
      </c>
      <c r="K15" s="78">
        <f t="shared" si="5"/>
        <v>0</v>
      </c>
      <c r="L15" s="78">
        <f t="shared" si="5"/>
        <v>0</v>
      </c>
      <c r="M15" s="78">
        <f t="shared" si="5"/>
        <v>0</v>
      </c>
      <c r="N15" s="99"/>
      <c r="O15" s="148" t="s">
        <v>0</v>
      </c>
    </row>
    <row r="16" spans="1:15" x14ac:dyDescent="0.25">
      <c r="A16" s="81" t="str">
        <f>'Liquidität - Rumpfgeschäftsjahr'!A16</f>
        <v>Personalkosten (nur Mitarbeiter)</v>
      </c>
      <c r="B16" s="94">
        <f>SUM('Rentabilität - 1. Jahr'!B28)</f>
        <v>0</v>
      </c>
      <c r="C16" s="94">
        <f>SUM('Rentabilität - 1. Jahr'!C28)</f>
        <v>0</v>
      </c>
      <c r="D16" s="94">
        <f>SUM('Rentabilität - 1. Jahr'!D28)</f>
        <v>0</v>
      </c>
      <c r="E16" s="94">
        <f>SUM('Rentabilität - 1. Jahr'!E28)</f>
        <v>0</v>
      </c>
      <c r="F16" s="94">
        <f>SUM('Rentabilität - 1. Jahr'!F28)</f>
        <v>0</v>
      </c>
      <c r="G16" s="94">
        <f>SUM('Rentabilität - 1. Jahr'!G28)</f>
        <v>0</v>
      </c>
      <c r="H16" s="94">
        <f>SUM('Rentabilität - 1. Jahr'!H28)</f>
        <v>0</v>
      </c>
      <c r="I16" s="94">
        <f>SUM('Rentabilität - 1. Jahr'!I28)</f>
        <v>0</v>
      </c>
      <c r="J16" s="94">
        <f>SUM('Rentabilität - 1. Jahr'!J28)</f>
        <v>0</v>
      </c>
      <c r="K16" s="94">
        <f>SUM('Rentabilität - 1. Jahr'!K28)</f>
        <v>0</v>
      </c>
      <c r="L16" s="94">
        <f>SUM('Rentabilität - 1. Jahr'!L28)</f>
        <v>0</v>
      </c>
      <c r="M16" s="94">
        <f>SUM('Rentabilität - 1. Jahr'!M28)</f>
        <v>0</v>
      </c>
      <c r="N16" s="75">
        <f>SUM(B16:M16)</f>
        <v>0</v>
      </c>
      <c r="O16" s="149"/>
    </row>
    <row r="17" spans="1:15" x14ac:dyDescent="0.25">
      <c r="A17" s="81" t="str">
        <f>'Liquidität - Rumpfgeschäftsjahr'!A17</f>
        <v>Geschäftsführerbezüge (z.B. bei GmbH)</v>
      </c>
      <c r="B17" s="70">
        <f>SUM('Rentabilität - 1. Jahr'!B29)</f>
        <v>0</v>
      </c>
      <c r="C17" s="70">
        <f>SUM('Rentabilität - 1. Jahr'!C29)</f>
        <v>0</v>
      </c>
      <c r="D17" s="70">
        <f>SUM('Rentabilität - 1. Jahr'!D29)</f>
        <v>0</v>
      </c>
      <c r="E17" s="70">
        <f>SUM('Rentabilität - 1. Jahr'!E29)</f>
        <v>0</v>
      </c>
      <c r="F17" s="70">
        <f>SUM('Rentabilität - 1. Jahr'!F29)</f>
        <v>0</v>
      </c>
      <c r="G17" s="70">
        <f>SUM('Rentabilität - 1. Jahr'!G29)</f>
        <v>0</v>
      </c>
      <c r="H17" s="70">
        <f>SUM('Rentabilität - 1. Jahr'!H29)</f>
        <v>0</v>
      </c>
      <c r="I17" s="70">
        <f>SUM('Rentabilität - 1. Jahr'!I29)</f>
        <v>0</v>
      </c>
      <c r="J17" s="70">
        <f>SUM('Rentabilität - 1. Jahr'!J29)</f>
        <v>0</v>
      </c>
      <c r="K17" s="70">
        <f>SUM('Rentabilität - 1. Jahr'!K29)</f>
        <v>0</v>
      </c>
      <c r="L17" s="70">
        <f>SUM('Rentabilität - 1. Jahr'!L29)</f>
        <v>0</v>
      </c>
      <c r="M17" s="70">
        <f>SUM('Rentabilität - 1. Jahr'!M29)</f>
        <v>0</v>
      </c>
      <c r="N17" s="75">
        <f t="shared" ref="N17:N35" si="6">SUM(B17:M17)</f>
        <v>0</v>
      </c>
      <c r="O17" s="148" t="s">
        <v>0</v>
      </c>
    </row>
    <row r="18" spans="1:15" x14ac:dyDescent="0.25">
      <c r="A18" s="81" t="str">
        <f>'Liquidität - Rumpfgeschäftsjahr'!A18</f>
        <v>Miete (gewerblich) 19%</v>
      </c>
      <c r="B18" s="70">
        <f>SUM('Rentabilität - 1. Jahr'!B30)</f>
        <v>0</v>
      </c>
      <c r="C18" s="70">
        <f>SUM('Rentabilität - 1. Jahr'!C30)</f>
        <v>0</v>
      </c>
      <c r="D18" s="70">
        <f>SUM('Rentabilität - 1. Jahr'!D30)</f>
        <v>0</v>
      </c>
      <c r="E18" s="70">
        <f>SUM('Rentabilität - 1. Jahr'!E30)</f>
        <v>0</v>
      </c>
      <c r="F18" s="70">
        <f>SUM('Rentabilität - 1. Jahr'!F30)</f>
        <v>0</v>
      </c>
      <c r="G18" s="70">
        <f>SUM('Rentabilität - 1. Jahr'!G30)</f>
        <v>0</v>
      </c>
      <c r="H18" s="70">
        <f>SUM('Rentabilität - 1. Jahr'!H30)</f>
        <v>0</v>
      </c>
      <c r="I18" s="70">
        <f>SUM('Rentabilität - 1. Jahr'!I30)</f>
        <v>0</v>
      </c>
      <c r="J18" s="70">
        <f>SUM('Rentabilität - 1. Jahr'!J30)</f>
        <v>0</v>
      </c>
      <c r="K18" s="70">
        <f>SUM('Rentabilität - 1. Jahr'!K30)</f>
        <v>0</v>
      </c>
      <c r="L18" s="70">
        <f>SUM('Rentabilität - 1. Jahr'!L30)</f>
        <v>0</v>
      </c>
      <c r="M18" s="70">
        <f>SUM('Rentabilität - 1. Jahr'!M30)</f>
        <v>0</v>
      </c>
      <c r="N18" s="75">
        <f t="shared" si="6"/>
        <v>0</v>
      </c>
      <c r="O18" s="148" t="s">
        <v>0</v>
      </c>
    </row>
    <row r="19" spans="1:15" x14ac:dyDescent="0.25">
      <c r="A19" s="81" t="str">
        <f>'Liquidität - Rumpfgeschäftsjahr'!A19</f>
        <v>Mietnebenkosten (Strom, Wasser, Heizung, etc.) 19%</v>
      </c>
      <c r="B19" s="70">
        <f>SUM('Rentabilität - 1. Jahr'!B31)</f>
        <v>0</v>
      </c>
      <c r="C19" s="70">
        <f>SUM('Rentabilität - 1. Jahr'!C31)</f>
        <v>0</v>
      </c>
      <c r="D19" s="70">
        <f>SUM('Rentabilität - 1. Jahr'!D31)</f>
        <v>0</v>
      </c>
      <c r="E19" s="70">
        <f>SUM('Rentabilität - 1. Jahr'!E31)</f>
        <v>0</v>
      </c>
      <c r="F19" s="70">
        <f>SUM('Rentabilität - 1. Jahr'!F31)</f>
        <v>0</v>
      </c>
      <c r="G19" s="70">
        <f>SUM('Rentabilität - 1. Jahr'!G31)</f>
        <v>0</v>
      </c>
      <c r="H19" s="70">
        <f>SUM('Rentabilität - 1. Jahr'!H31)</f>
        <v>0</v>
      </c>
      <c r="I19" s="70">
        <f>SUM('Rentabilität - 1. Jahr'!I31)</f>
        <v>0</v>
      </c>
      <c r="J19" s="70">
        <f>SUM('Rentabilität - 1. Jahr'!J31)</f>
        <v>0</v>
      </c>
      <c r="K19" s="70">
        <f>SUM('Rentabilität - 1. Jahr'!K31)</f>
        <v>0</v>
      </c>
      <c r="L19" s="70">
        <f>SUM('Rentabilität - 1. Jahr'!L31)</f>
        <v>0</v>
      </c>
      <c r="M19" s="70">
        <f>SUM('Rentabilität - 1. Jahr'!M31)</f>
        <v>0</v>
      </c>
      <c r="N19" s="75">
        <f t="shared" si="6"/>
        <v>0</v>
      </c>
      <c r="O19" s="148" t="s">
        <v>0</v>
      </c>
    </row>
    <row r="20" spans="1:15" x14ac:dyDescent="0.25">
      <c r="A20" s="81" t="str">
        <f>'Liquidität - Rumpfgeschäftsjahr'!A20</f>
        <v>Steuern und Abgaben</v>
      </c>
      <c r="B20" s="70">
        <f>SUM('Rentabilität - 1. Jahr'!B32)</f>
        <v>0</v>
      </c>
      <c r="C20" s="70">
        <f>SUM('Rentabilität - 1. Jahr'!C32)</f>
        <v>0</v>
      </c>
      <c r="D20" s="70">
        <f>SUM('Rentabilität - 1. Jahr'!D32)</f>
        <v>0</v>
      </c>
      <c r="E20" s="70">
        <f>SUM('Rentabilität - 1. Jahr'!E32)</f>
        <v>0</v>
      </c>
      <c r="F20" s="70">
        <f>SUM('Rentabilität - 1. Jahr'!F32)</f>
        <v>0</v>
      </c>
      <c r="G20" s="70">
        <f>SUM('Rentabilität - 1. Jahr'!G32)</f>
        <v>0</v>
      </c>
      <c r="H20" s="70">
        <f>SUM('Rentabilität - 1. Jahr'!H32)</f>
        <v>0</v>
      </c>
      <c r="I20" s="70">
        <f>SUM('Rentabilität - 1. Jahr'!I32)</f>
        <v>0</v>
      </c>
      <c r="J20" s="70">
        <f>SUM('Rentabilität - 1. Jahr'!J32)</f>
        <v>0</v>
      </c>
      <c r="K20" s="70">
        <f>SUM('Rentabilität - 1. Jahr'!K32)</f>
        <v>0</v>
      </c>
      <c r="L20" s="70">
        <f>SUM('Rentabilität - 1. Jahr'!L32)</f>
        <v>0</v>
      </c>
      <c r="M20" s="70">
        <f>SUM('Rentabilität - 1. Jahr'!M32)</f>
        <v>0</v>
      </c>
      <c r="N20" s="75"/>
      <c r="O20" s="98"/>
    </row>
    <row r="21" spans="1:15" x14ac:dyDescent="0.25">
      <c r="A21" s="81" t="str">
        <f>'Liquidität - Rumpfgeschäftsjahr'!A21</f>
        <v>Versicherungen (betriebliche), Gebühren, Beiräge</v>
      </c>
      <c r="B21" s="70">
        <f>SUM('Rentabilität - 1. Jahr'!B33)</f>
        <v>0</v>
      </c>
      <c r="C21" s="70">
        <f>SUM('Rentabilität - 1. Jahr'!C33)</f>
        <v>0</v>
      </c>
      <c r="D21" s="70">
        <f>SUM('Rentabilität - 1. Jahr'!D33)</f>
        <v>0</v>
      </c>
      <c r="E21" s="70">
        <f>SUM('Rentabilität - 1. Jahr'!E33)</f>
        <v>0</v>
      </c>
      <c r="F21" s="70">
        <f>SUM('Rentabilität - 1. Jahr'!F33)</f>
        <v>0</v>
      </c>
      <c r="G21" s="70">
        <f>SUM('Rentabilität - 1. Jahr'!G33)</f>
        <v>0</v>
      </c>
      <c r="H21" s="70">
        <f>SUM('Rentabilität - 1. Jahr'!H33)</f>
        <v>0</v>
      </c>
      <c r="I21" s="70">
        <f>SUM('Rentabilität - 1. Jahr'!I33)</f>
        <v>0</v>
      </c>
      <c r="J21" s="70">
        <f>SUM('Rentabilität - 1. Jahr'!J33)</f>
        <v>0</v>
      </c>
      <c r="K21" s="70">
        <f>SUM('Rentabilität - 1. Jahr'!K33)</f>
        <v>0</v>
      </c>
      <c r="L21" s="70">
        <f>SUM('Rentabilität - 1. Jahr'!L33)</f>
        <v>0</v>
      </c>
      <c r="M21" s="70">
        <f>SUM('Rentabilität - 1. Jahr'!M33)</f>
        <v>0</v>
      </c>
      <c r="N21" s="75">
        <f>SUM(B21:M21)</f>
        <v>0</v>
      </c>
      <c r="O21" s="148" t="s">
        <v>0</v>
      </c>
    </row>
    <row r="22" spans="1:15" x14ac:dyDescent="0.25">
      <c r="A22" s="81" t="str">
        <f>'Liquidität - Rumpfgeschäftsjahr'!A22</f>
        <v>Fahrzeug-/Fahrtkosten  19%</v>
      </c>
      <c r="B22" s="70">
        <f>SUM('Rentabilität - 1. Jahr'!B34)</f>
        <v>0</v>
      </c>
      <c r="C22" s="70">
        <f>SUM('Rentabilität - 1. Jahr'!C34)</f>
        <v>0</v>
      </c>
      <c r="D22" s="70">
        <f>SUM('Rentabilität - 1. Jahr'!D34)</f>
        <v>0</v>
      </c>
      <c r="E22" s="70">
        <f>SUM('Rentabilität - 1. Jahr'!E34)</f>
        <v>0</v>
      </c>
      <c r="F22" s="70">
        <f>SUM('Rentabilität - 1. Jahr'!F34)</f>
        <v>0</v>
      </c>
      <c r="G22" s="70">
        <f>SUM('Rentabilität - 1. Jahr'!G34)</f>
        <v>0</v>
      </c>
      <c r="H22" s="70">
        <f>SUM('Rentabilität - 1. Jahr'!H34)</f>
        <v>0</v>
      </c>
      <c r="I22" s="70">
        <f>SUM('Rentabilität - 1. Jahr'!I34)</f>
        <v>0</v>
      </c>
      <c r="J22" s="70">
        <f>SUM('Rentabilität - 1. Jahr'!J34)</f>
        <v>0</v>
      </c>
      <c r="K22" s="70">
        <f>SUM('Rentabilität - 1. Jahr'!K34)</f>
        <v>0</v>
      </c>
      <c r="L22" s="70">
        <f>SUM('Rentabilität - 1. Jahr'!L34)</f>
        <v>0</v>
      </c>
      <c r="M22" s="70">
        <f>SUM('Rentabilität - 1. Jahr'!M34)</f>
        <v>0</v>
      </c>
      <c r="N22" s="75">
        <f>SUM(B22:M22)</f>
        <v>0</v>
      </c>
      <c r="O22" s="148" t="s">
        <v>0</v>
      </c>
    </row>
    <row r="23" spans="1:15" x14ac:dyDescent="0.25">
      <c r="A23" s="81" t="str">
        <f>'Liquidität - Rumpfgeschäftsjahr'!A23</f>
        <v>Marketing 19%</v>
      </c>
      <c r="B23" s="70">
        <f>SUM('Rentabilität - 1. Jahr'!B35)</f>
        <v>0</v>
      </c>
      <c r="C23" s="70">
        <f>SUM('Rentabilität - 1. Jahr'!C35)</f>
        <v>0</v>
      </c>
      <c r="D23" s="70">
        <f>SUM('Rentabilität - 1. Jahr'!D35)</f>
        <v>0</v>
      </c>
      <c r="E23" s="70">
        <f>SUM('Rentabilität - 1. Jahr'!E35)</f>
        <v>0</v>
      </c>
      <c r="F23" s="70">
        <f>SUM('Rentabilität - 1. Jahr'!F35)</f>
        <v>0</v>
      </c>
      <c r="G23" s="70">
        <f>SUM('Rentabilität - 1. Jahr'!G35)</f>
        <v>0</v>
      </c>
      <c r="H23" s="70">
        <f>SUM('Rentabilität - 1. Jahr'!H35)</f>
        <v>0</v>
      </c>
      <c r="I23" s="70">
        <f>SUM('Rentabilität - 1. Jahr'!I35)</f>
        <v>0</v>
      </c>
      <c r="J23" s="70">
        <f>SUM('Rentabilität - 1. Jahr'!J35)</f>
        <v>0</v>
      </c>
      <c r="K23" s="70">
        <f>SUM('Rentabilität - 1. Jahr'!K35)</f>
        <v>0</v>
      </c>
      <c r="L23" s="70">
        <f>SUM('Rentabilität - 1. Jahr'!L35)</f>
        <v>0</v>
      </c>
      <c r="M23" s="70">
        <f>SUM('Rentabilität - 1. Jahr'!M35)</f>
        <v>0</v>
      </c>
      <c r="N23" s="75">
        <f>SUM(B23:M23)</f>
        <v>0</v>
      </c>
      <c r="O23" s="148" t="s">
        <v>0</v>
      </c>
    </row>
    <row r="24" spans="1:15" x14ac:dyDescent="0.25">
      <c r="A24" s="81" t="str">
        <f>'Liquidität - Rumpfgeschäftsjahr'!A24</f>
        <v>Reisekosten 19%</v>
      </c>
      <c r="B24" s="70">
        <f>SUM('Rentabilität - 1. Jahr'!B36)</f>
        <v>0</v>
      </c>
      <c r="C24" s="70">
        <f>SUM('Rentabilität - 1. Jahr'!C36)</f>
        <v>0</v>
      </c>
      <c r="D24" s="70">
        <f>SUM('Rentabilität - 1. Jahr'!D36)</f>
        <v>0</v>
      </c>
      <c r="E24" s="70">
        <f>SUM('Rentabilität - 1. Jahr'!E36)</f>
        <v>0</v>
      </c>
      <c r="F24" s="70">
        <f>SUM('Rentabilität - 1. Jahr'!F36)</f>
        <v>0</v>
      </c>
      <c r="G24" s="70">
        <f>SUM('Rentabilität - 1. Jahr'!G36)</f>
        <v>0</v>
      </c>
      <c r="H24" s="70">
        <f>SUM('Rentabilität - 1. Jahr'!H36)</f>
        <v>0</v>
      </c>
      <c r="I24" s="70">
        <f>SUM('Rentabilität - 1. Jahr'!I36)</f>
        <v>0</v>
      </c>
      <c r="J24" s="70">
        <f>SUM('Rentabilität - 1. Jahr'!J36)</f>
        <v>0</v>
      </c>
      <c r="K24" s="70">
        <f>SUM('Rentabilität - 1. Jahr'!K36)</f>
        <v>0</v>
      </c>
      <c r="L24" s="70">
        <f>SUM('Rentabilität - 1. Jahr'!L36)</f>
        <v>0</v>
      </c>
      <c r="M24" s="70">
        <f>SUM('Rentabilität - 1. Jahr'!M36)</f>
        <v>0</v>
      </c>
      <c r="N24" s="75">
        <f>SUM(B24:M24)</f>
        <v>0</v>
      </c>
      <c r="O24" s="148" t="s">
        <v>0</v>
      </c>
    </row>
    <row r="25" spans="1:15" x14ac:dyDescent="0.25">
      <c r="A25" s="81" t="str">
        <f>'Liquidität - Rumpfgeschäftsjahr'!A25</f>
        <v>Leasing 19%</v>
      </c>
      <c r="B25" s="70">
        <f>SUM('Rentabilität - 1. Jahr'!B37)</f>
        <v>0</v>
      </c>
      <c r="C25" s="70">
        <f>SUM('Rentabilität - 1. Jahr'!C37)</f>
        <v>0</v>
      </c>
      <c r="D25" s="70">
        <f>SUM('Rentabilität - 1. Jahr'!D37)</f>
        <v>0</v>
      </c>
      <c r="E25" s="70">
        <f>SUM('Rentabilität - 1. Jahr'!E37)</f>
        <v>0</v>
      </c>
      <c r="F25" s="70">
        <f>SUM('Rentabilität - 1. Jahr'!F37)</f>
        <v>0</v>
      </c>
      <c r="G25" s="70">
        <f>SUM('Rentabilität - 1. Jahr'!G37)</f>
        <v>0</v>
      </c>
      <c r="H25" s="70">
        <f>SUM('Rentabilität - 1. Jahr'!H37)</f>
        <v>0</v>
      </c>
      <c r="I25" s="70">
        <f>SUM('Rentabilität - 1. Jahr'!I37)</f>
        <v>0</v>
      </c>
      <c r="J25" s="70">
        <f>SUM('Rentabilität - 1. Jahr'!J37)</f>
        <v>0</v>
      </c>
      <c r="K25" s="70">
        <f>SUM('Rentabilität - 1. Jahr'!K37)</f>
        <v>0</v>
      </c>
      <c r="L25" s="70">
        <f>SUM('Rentabilität - 1. Jahr'!L37)</f>
        <v>0</v>
      </c>
      <c r="M25" s="70">
        <f>SUM('Rentabilität - 1. Jahr'!M37)</f>
        <v>0</v>
      </c>
      <c r="N25" s="75">
        <f t="shared" si="6"/>
        <v>0</v>
      </c>
      <c r="O25" s="148" t="s">
        <v>0</v>
      </c>
    </row>
    <row r="26" spans="1:15" x14ac:dyDescent="0.25">
      <c r="A26" s="81" t="str">
        <f>'Liquidität - Rumpfgeschäftsjahr'!A26</f>
        <v>Weiterbildung 19%</v>
      </c>
      <c r="B26" s="70">
        <f>SUM('Rentabilität - 1. Jahr'!B39)</f>
        <v>0</v>
      </c>
      <c r="C26" s="70">
        <f>SUM('Rentabilität - 1. Jahr'!C39)</f>
        <v>0</v>
      </c>
      <c r="D26" s="70">
        <f>SUM('Rentabilität - 1. Jahr'!D39)</f>
        <v>0</v>
      </c>
      <c r="E26" s="70">
        <f>SUM('Rentabilität - 1. Jahr'!E39)</f>
        <v>0</v>
      </c>
      <c r="F26" s="70">
        <f>SUM('Rentabilität - 1. Jahr'!F39)</f>
        <v>0</v>
      </c>
      <c r="G26" s="70">
        <f>SUM('Rentabilität - 1. Jahr'!G39)</f>
        <v>0</v>
      </c>
      <c r="H26" s="70">
        <f>SUM('Rentabilität - 1. Jahr'!H39)</f>
        <v>0</v>
      </c>
      <c r="I26" s="70">
        <f>SUM('Rentabilität - 1. Jahr'!I39)</f>
        <v>0</v>
      </c>
      <c r="J26" s="70">
        <f>SUM('Rentabilität - 1. Jahr'!J39)</f>
        <v>0</v>
      </c>
      <c r="K26" s="70">
        <f>SUM('Rentabilität - 1. Jahr'!K39)</f>
        <v>0</v>
      </c>
      <c r="L26" s="70">
        <f>SUM('Rentabilität - 1. Jahr'!L39)</f>
        <v>0</v>
      </c>
      <c r="M26" s="70">
        <f>SUM('Rentabilität - 1. Jahr'!M39)</f>
        <v>0</v>
      </c>
      <c r="N26" s="75">
        <f t="shared" si="6"/>
        <v>0</v>
      </c>
      <c r="O26" s="148"/>
    </row>
    <row r="27" spans="1:15" x14ac:dyDescent="0.25">
      <c r="A27" s="81" t="str">
        <f>'Liquidität - Rumpfgeschäftsjahr'!A27</f>
        <v>Reparatur/Instandhaltung  19%</v>
      </c>
      <c r="B27" s="70">
        <f>SUM('Rentabilität - 1. Jahr'!B40)</f>
        <v>0</v>
      </c>
      <c r="C27" s="70">
        <f>SUM('Rentabilität - 1. Jahr'!C40)</f>
        <v>0</v>
      </c>
      <c r="D27" s="70">
        <f>SUM('Rentabilität - 1. Jahr'!D40)</f>
        <v>0</v>
      </c>
      <c r="E27" s="70">
        <f>SUM('Rentabilität - 1. Jahr'!E40)</f>
        <v>0</v>
      </c>
      <c r="F27" s="70">
        <f>SUM('Rentabilität - 1. Jahr'!F40)</f>
        <v>0</v>
      </c>
      <c r="G27" s="70">
        <f>SUM('Rentabilität - 1. Jahr'!G40)</f>
        <v>0</v>
      </c>
      <c r="H27" s="70">
        <f>SUM('Rentabilität - 1. Jahr'!H40)</f>
        <v>0</v>
      </c>
      <c r="I27" s="70">
        <f>SUM('Rentabilität - 1. Jahr'!I40)</f>
        <v>0</v>
      </c>
      <c r="J27" s="70">
        <f>SUM('Rentabilität - 1. Jahr'!J40)</f>
        <v>0</v>
      </c>
      <c r="K27" s="70">
        <f>SUM('Rentabilität - 1. Jahr'!K40)</f>
        <v>0</v>
      </c>
      <c r="L27" s="70">
        <f>SUM('Rentabilität - 1. Jahr'!L40)</f>
        <v>0</v>
      </c>
      <c r="M27" s="70">
        <f>SUM('Rentabilität - 1. Jahr'!M40)</f>
        <v>0</v>
      </c>
      <c r="N27" s="75">
        <f t="shared" si="6"/>
        <v>0</v>
      </c>
      <c r="O27" s="148" t="s">
        <v>0</v>
      </c>
    </row>
    <row r="28" spans="1:15" x14ac:dyDescent="0.25">
      <c r="A28" s="81" t="str">
        <f>'Liquidität - Rumpfgeschäftsjahr'!A28</f>
        <v>Verbrauchmaterial 19%</v>
      </c>
      <c r="B28" s="70">
        <f>SUM('Rentabilität - 1. Jahr'!B41)</f>
        <v>0</v>
      </c>
      <c r="C28" s="70">
        <f>SUM('Rentabilität - 1. Jahr'!C41)</f>
        <v>0</v>
      </c>
      <c r="D28" s="70">
        <f>SUM('Rentabilität - 1. Jahr'!D41)</f>
        <v>0</v>
      </c>
      <c r="E28" s="70">
        <f>SUM('Rentabilität - 1. Jahr'!E41)</f>
        <v>0</v>
      </c>
      <c r="F28" s="70">
        <f>SUM('Rentabilität - 1. Jahr'!F41)</f>
        <v>0</v>
      </c>
      <c r="G28" s="70">
        <f>SUM('Rentabilität - 1. Jahr'!G41)</f>
        <v>0</v>
      </c>
      <c r="H28" s="70">
        <f>SUM('Rentabilität - 1. Jahr'!H41)</f>
        <v>0</v>
      </c>
      <c r="I28" s="70">
        <f>SUM('Rentabilität - 1. Jahr'!I41)</f>
        <v>0</v>
      </c>
      <c r="J28" s="70">
        <f>SUM('Rentabilität - 1. Jahr'!J41)</f>
        <v>0</v>
      </c>
      <c r="K28" s="70">
        <f>SUM('Rentabilität - 1. Jahr'!K41)</f>
        <v>0</v>
      </c>
      <c r="L28" s="70">
        <f>SUM('Rentabilität - 1. Jahr'!L41)</f>
        <v>0</v>
      </c>
      <c r="M28" s="70">
        <f>SUM('Rentabilität - 1. Jahr'!M41)</f>
        <v>0</v>
      </c>
      <c r="N28" s="75">
        <f t="shared" si="6"/>
        <v>0</v>
      </c>
      <c r="O28" s="148" t="s">
        <v>0</v>
      </c>
    </row>
    <row r="29" spans="1:15" x14ac:dyDescent="0.25">
      <c r="A29" s="81" t="str">
        <f>'Liquidität - Rumpfgeschäftsjahr'!A29</f>
        <v>Telefon, Fax, Internet etc. 19%</v>
      </c>
      <c r="B29" s="70">
        <f>SUM('Rentabilität - 1. Jahr'!B42)</f>
        <v>0</v>
      </c>
      <c r="C29" s="70">
        <f>SUM('Rentabilität - 1. Jahr'!C42)</f>
        <v>0</v>
      </c>
      <c r="D29" s="70">
        <f>SUM('Rentabilität - 1. Jahr'!D42)</f>
        <v>0</v>
      </c>
      <c r="E29" s="70">
        <f>SUM('Rentabilität - 1. Jahr'!E42)</f>
        <v>0</v>
      </c>
      <c r="F29" s="70">
        <f>SUM('Rentabilität - 1. Jahr'!F42)</f>
        <v>0</v>
      </c>
      <c r="G29" s="70">
        <f>SUM('Rentabilität - 1. Jahr'!G42)</f>
        <v>0</v>
      </c>
      <c r="H29" s="70">
        <f>SUM('Rentabilität - 1. Jahr'!H42)</f>
        <v>0</v>
      </c>
      <c r="I29" s="70">
        <f>SUM('Rentabilität - 1. Jahr'!I42)</f>
        <v>0</v>
      </c>
      <c r="J29" s="70">
        <f>SUM('Rentabilität - 1. Jahr'!J42)</f>
        <v>0</v>
      </c>
      <c r="K29" s="70">
        <f>SUM('Rentabilität - 1. Jahr'!K42)</f>
        <v>0</v>
      </c>
      <c r="L29" s="70">
        <f>SUM('Rentabilität - 1. Jahr'!L42)</f>
        <v>0</v>
      </c>
      <c r="M29" s="70">
        <f>SUM('Rentabilität - 1. Jahr'!M42)</f>
        <v>0</v>
      </c>
      <c r="N29" s="75">
        <f t="shared" si="6"/>
        <v>0</v>
      </c>
      <c r="O29" s="148" t="s">
        <v>0</v>
      </c>
    </row>
    <row r="30" spans="1:15" x14ac:dyDescent="0.25">
      <c r="A30" s="81" t="str">
        <f>'Liquidität - Rumpfgeschäftsjahr'!A30</f>
        <v>Buchführung, Beratung etc. 19%</v>
      </c>
      <c r="B30" s="70">
        <f>SUM('Rentabilität - 1. Jahr'!B43)</f>
        <v>0</v>
      </c>
      <c r="C30" s="70">
        <f>SUM('Rentabilität - 1. Jahr'!C43)</f>
        <v>0</v>
      </c>
      <c r="D30" s="70">
        <f>SUM('Rentabilität - 1. Jahr'!D43)</f>
        <v>0</v>
      </c>
      <c r="E30" s="70">
        <f>SUM('Rentabilität - 1. Jahr'!E43)</f>
        <v>0</v>
      </c>
      <c r="F30" s="70">
        <f>SUM('Rentabilität - 1. Jahr'!F43)</f>
        <v>0</v>
      </c>
      <c r="G30" s="70">
        <f>SUM('Rentabilität - 1. Jahr'!G43)</f>
        <v>0</v>
      </c>
      <c r="H30" s="70">
        <f>SUM('Rentabilität - 1. Jahr'!H43)</f>
        <v>0</v>
      </c>
      <c r="I30" s="70">
        <f>SUM('Rentabilität - 1. Jahr'!I43)</f>
        <v>0</v>
      </c>
      <c r="J30" s="70">
        <f>SUM('Rentabilität - 1. Jahr'!J43)</f>
        <v>0</v>
      </c>
      <c r="K30" s="70">
        <f>SUM('Rentabilität - 1. Jahr'!K43)</f>
        <v>0</v>
      </c>
      <c r="L30" s="70">
        <f>SUM('Rentabilität - 1. Jahr'!L43)</f>
        <v>0</v>
      </c>
      <c r="M30" s="70">
        <f>SUM('Rentabilität - 1. Jahr'!M43)</f>
        <v>0</v>
      </c>
      <c r="N30" s="75">
        <f t="shared" si="6"/>
        <v>0</v>
      </c>
      <c r="O30" s="148" t="s">
        <v>0</v>
      </c>
    </row>
    <row r="31" spans="1:15" x14ac:dyDescent="0.25">
      <c r="A31" s="81" t="str">
        <f>'Liquidität - Rumpfgeschäftsjahr'!A31</f>
        <v>Sonstige Kosten 19%</v>
      </c>
      <c r="B31" s="70">
        <f>SUM('Rentabilität - 1. Jahr'!B44)</f>
        <v>0</v>
      </c>
      <c r="C31" s="70">
        <f>SUM('Rentabilität - 1. Jahr'!C44)</f>
        <v>0</v>
      </c>
      <c r="D31" s="70">
        <f>SUM('Rentabilität - 1. Jahr'!D44)</f>
        <v>0</v>
      </c>
      <c r="E31" s="70">
        <f>SUM('Rentabilität - 1. Jahr'!E44)</f>
        <v>0</v>
      </c>
      <c r="F31" s="70">
        <f>SUM('Rentabilität - 1. Jahr'!F44)</f>
        <v>0</v>
      </c>
      <c r="G31" s="70">
        <f>SUM('Rentabilität - 1. Jahr'!G44)</f>
        <v>0</v>
      </c>
      <c r="H31" s="70">
        <f>SUM('Rentabilität - 1. Jahr'!H44)</f>
        <v>0</v>
      </c>
      <c r="I31" s="70">
        <f>SUM('Rentabilität - 1. Jahr'!I44)</f>
        <v>0</v>
      </c>
      <c r="J31" s="70">
        <f>SUM('Rentabilität - 1. Jahr'!J44)</f>
        <v>0</v>
      </c>
      <c r="K31" s="70">
        <f>SUM('Rentabilität - 1. Jahr'!K44)</f>
        <v>0</v>
      </c>
      <c r="L31" s="70">
        <f>SUM('Rentabilität - 1. Jahr'!L44)</f>
        <v>0</v>
      </c>
      <c r="M31" s="70">
        <f>SUM('Rentabilität - 1. Jahr'!M44)</f>
        <v>0</v>
      </c>
      <c r="N31" s="75">
        <f t="shared" si="6"/>
        <v>0</v>
      </c>
      <c r="O31" s="148" t="s">
        <v>0</v>
      </c>
    </row>
    <row r="32" spans="1:15" x14ac:dyDescent="0.25">
      <c r="A32" s="81" t="str">
        <f>'Liquidität - Rumpfgeschäftsjahr'!A32</f>
        <v>Softwarelizenz 19%</v>
      </c>
      <c r="B32" s="70">
        <f>SUM('Rentabilität - 1. Jahr'!B45)</f>
        <v>0</v>
      </c>
      <c r="C32" s="70">
        <f>SUM('Rentabilität - 1. Jahr'!C45)</f>
        <v>0</v>
      </c>
      <c r="D32" s="70">
        <f>SUM('Rentabilität - 1. Jahr'!D45)</f>
        <v>0</v>
      </c>
      <c r="E32" s="70">
        <f>SUM('Rentabilität - 1. Jahr'!E45)</f>
        <v>0</v>
      </c>
      <c r="F32" s="70">
        <f>SUM('Rentabilität - 1. Jahr'!F45)</f>
        <v>0</v>
      </c>
      <c r="G32" s="70">
        <f>SUM('Rentabilität - 1. Jahr'!G45)</f>
        <v>0</v>
      </c>
      <c r="H32" s="70">
        <f>SUM('Rentabilität - 1. Jahr'!H45)</f>
        <v>0</v>
      </c>
      <c r="I32" s="70">
        <f>SUM('Rentabilität - 1. Jahr'!I45)</f>
        <v>0</v>
      </c>
      <c r="J32" s="70">
        <f>SUM('Rentabilität - 1. Jahr'!J45)</f>
        <v>0</v>
      </c>
      <c r="K32" s="70">
        <f>SUM('Rentabilität - 1. Jahr'!K45)</f>
        <v>0</v>
      </c>
      <c r="L32" s="70">
        <f>SUM('Rentabilität - 1. Jahr'!L45)</f>
        <v>0</v>
      </c>
      <c r="M32" s="70">
        <f>SUM('Rentabilität - 1. Jahr'!M45)</f>
        <v>0</v>
      </c>
      <c r="N32" s="75">
        <f t="shared" si="6"/>
        <v>0</v>
      </c>
      <c r="O32" s="148" t="s">
        <v>0</v>
      </c>
    </row>
    <row r="33" spans="1:15" x14ac:dyDescent="0.25">
      <c r="A33" s="81" t="str">
        <f>'Liquidität - Rumpfgeschäftsjahr'!A33</f>
        <v>Investitionen 19%</v>
      </c>
      <c r="B33" s="129">
        <v>0</v>
      </c>
      <c r="C33" s="129">
        <v>0</v>
      </c>
      <c r="D33" s="129">
        <v>0</v>
      </c>
      <c r="E33" s="129">
        <v>0</v>
      </c>
      <c r="F33" s="129">
        <v>0</v>
      </c>
      <c r="G33" s="129">
        <v>0</v>
      </c>
      <c r="H33" s="129">
        <v>0</v>
      </c>
      <c r="I33" s="129">
        <v>0</v>
      </c>
      <c r="J33" s="129">
        <v>0</v>
      </c>
      <c r="K33" s="129" cm="1">
        <f t="array" ref="K33">_Tilgung</f>
        <v>0</v>
      </c>
      <c r="L33" s="129" cm="1">
        <f t="array" ref="L33">_Tilgung</f>
        <v>0</v>
      </c>
      <c r="M33" s="129" cm="1">
        <f t="array" ref="M33">_Tilgung</f>
        <v>0</v>
      </c>
      <c r="N33" s="75">
        <f t="shared" ref="N33" si="7">SUM(B33:M33)</f>
        <v>0</v>
      </c>
      <c r="O33" s="130" t="s">
        <v>207</v>
      </c>
    </row>
    <row r="34" spans="1:15" x14ac:dyDescent="0.25">
      <c r="A34" s="81" t="str">
        <f>'Liquidität - Rumpfgeschäftsjahr'!A34</f>
        <v>Tilgungen</v>
      </c>
      <c r="B34" s="129">
        <v>0</v>
      </c>
      <c r="C34" s="129">
        <v>0</v>
      </c>
      <c r="D34" s="129">
        <v>0</v>
      </c>
      <c r="E34" s="129">
        <v>0</v>
      </c>
      <c r="F34" s="129">
        <v>0</v>
      </c>
      <c r="G34" s="129">
        <v>0</v>
      </c>
      <c r="H34" s="129">
        <v>0</v>
      </c>
      <c r="I34" s="129">
        <v>0</v>
      </c>
      <c r="J34" s="129">
        <v>0</v>
      </c>
      <c r="K34" s="129" cm="1">
        <f t="array" ref="K34">_Tilgung</f>
        <v>0</v>
      </c>
      <c r="L34" s="129" cm="1">
        <f t="array" ref="L34">_Tilgung</f>
        <v>0</v>
      </c>
      <c r="M34" s="129" cm="1">
        <f t="array" ref="M34">_Tilgung</f>
        <v>0</v>
      </c>
      <c r="N34" s="75">
        <f t="shared" si="6"/>
        <v>0</v>
      </c>
      <c r="O34" s="130" t="s">
        <v>207</v>
      </c>
    </row>
    <row r="35" spans="1:15" x14ac:dyDescent="0.25">
      <c r="A35" s="81" t="str">
        <f>'Liquidität - Rumpfgeschäftsjahr'!A35</f>
        <v>Kreditzinsen</v>
      </c>
      <c r="B35" s="70">
        <f>SUM('Rentabilität - 1. Jahr'!B46)</f>
        <v>0</v>
      </c>
      <c r="C35" s="70">
        <f>SUM('Rentabilität - 1. Jahr'!C46)</f>
        <v>0</v>
      </c>
      <c r="D35" s="70">
        <f>SUM('Rentabilität - 1. Jahr'!D46)</f>
        <v>0</v>
      </c>
      <c r="E35" s="70">
        <f>SUM('Rentabilität - 1. Jahr'!E46)</f>
        <v>0</v>
      </c>
      <c r="F35" s="70">
        <f>SUM('Rentabilität - 1. Jahr'!F46)</f>
        <v>0</v>
      </c>
      <c r="G35" s="70">
        <f>SUM('Rentabilität - 1. Jahr'!G46)</f>
        <v>0</v>
      </c>
      <c r="H35" s="70">
        <f>SUM('Rentabilität - 1. Jahr'!H46)</f>
        <v>0</v>
      </c>
      <c r="I35" s="70">
        <f>SUM('Rentabilität - 1. Jahr'!I46)</f>
        <v>0</v>
      </c>
      <c r="J35" s="70">
        <f>SUM('Rentabilität - 1. Jahr'!J46)</f>
        <v>0</v>
      </c>
      <c r="K35" s="70">
        <f>SUM('Rentabilität - 1. Jahr'!K46)</f>
        <v>0</v>
      </c>
      <c r="L35" s="70">
        <f>SUM('Rentabilität - 1. Jahr'!L46)</f>
        <v>0</v>
      </c>
      <c r="M35" s="70">
        <f>SUM('Rentabilität - 1. Jahr'!M46)</f>
        <v>0</v>
      </c>
      <c r="N35" s="75">
        <f t="shared" si="6"/>
        <v>0</v>
      </c>
      <c r="O35" s="130"/>
    </row>
    <row r="36" spans="1:15" x14ac:dyDescent="0.25">
      <c r="A36" s="81" t="str">
        <f>'Liquidität - Rumpfgeschäftsjahr'!A36</f>
        <v>Umsatzsteuersaldo (Netto-Umsatz abzgl. Vorsteuer)</v>
      </c>
      <c r="B36" s="70">
        <f t="shared" ref="B36:M36" si="8">(B6/119*19+B7/107*7)-(B12/119*19)-(B13/119*19)-(SUM(B18:B27,B29:B33)/119*19)</f>
        <v>0</v>
      </c>
      <c r="C36" s="70">
        <f t="shared" si="8"/>
        <v>0</v>
      </c>
      <c r="D36" s="70">
        <f t="shared" si="8"/>
        <v>0</v>
      </c>
      <c r="E36" s="70">
        <f t="shared" si="8"/>
        <v>0</v>
      </c>
      <c r="F36" s="70">
        <f t="shared" si="8"/>
        <v>0</v>
      </c>
      <c r="G36" s="70">
        <f t="shared" si="8"/>
        <v>0</v>
      </c>
      <c r="H36" s="70">
        <f t="shared" si="8"/>
        <v>0</v>
      </c>
      <c r="I36" s="70">
        <f t="shared" si="8"/>
        <v>0</v>
      </c>
      <c r="J36" s="70">
        <f t="shared" si="8"/>
        <v>0</v>
      </c>
      <c r="K36" s="70">
        <f t="shared" si="8"/>
        <v>0</v>
      </c>
      <c r="L36" s="70">
        <f t="shared" si="8"/>
        <v>0</v>
      </c>
      <c r="M36" s="70">
        <f t="shared" si="8"/>
        <v>0</v>
      </c>
      <c r="N36" s="30"/>
      <c r="O36" s="56"/>
    </row>
    <row r="37" spans="1:15" x14ac:dyDescent="0.25">
      <c r="A37" s="77" t="s">
        <v>126</v>
      </c>
      <c r="B37" s="128">
        <f t="shared" ref="B37:M37" si="9">B14-B15</f>
        <v>0</v>
      </c>
      <c r="C37" s="128">
        <f t="shared" si="9"/>
        <v>0</v>
      </c>
      <c r="D37" s="128">
        <f t="shared" si="9"/>
        <v>0</v>
      </c>
      <c r="E37" s="128">
        <f t="shared" si="9"/>
        <v>0</v>
      </c>
      <c r="F37" s="128">
        <f t="shared" si="9"/>
        <v>0</v>
      </c>
      <c r="G37" s="128">
        <f t="shared" si="9"/>
        <v>0</v>
      </c>
      <c r="H37" s="128">
        <f t="shared" si="9"/>
        <v>0</v>
      </c>
      <c r="I37" s="128">
        <f t="shared" si="9"/>
        <v>0</v>
      </c>
      <c r="J37" s="128">
        <f t="shared" si="9"/>
        <v>0</v>
      </c>
      <c r="K37" s="128">
        <f t="shared" si="9"/>
        <v>0</v>
      </c>
      <c r="L37" s="128">
        <f t="shared" si="9"/>
        <v>0</v>
      </c>
      <c r="M37" s="128">
        <f t="shared" si="9"/>
        <v>0</v>
      </c>
      <c r="N37" s="99"/>
      <c r="O37" s="56"/>
    </row>
    <row r="38" spans="1:15" x14ac:dyDescent="0.25">
      <c r="A38" s="77" t="s">
        <v>127</v>
      </c>
      <c r="B38" s="103">
        <v>0</v>
      </c>
      <c r="C38" s="103">
        <v>0</v>
      </c>
      <c r="D38" s="103">
        <v>0</v>
      </c>
      <c r="E38" s="103">
        <v>0</v>
      </c>
      <c r="F38" s="103">
        <v>0</v>
      </c>
      <c r="G38" s="103">
        <v>0</v>
      </c>
      <c r="H38" s="103">
        <v>0</v>
      </c>
      <c r="I38" s="103">
        <v>0</v>
      </c>
      <c r="J38" s="103">
        <v>0</v>
      </c>
      <c r="K38" s="103">
        <v>0</v>
      </c>
      <c r="L38" s="103">
        <v>0</v>
      </c>
      <c r="M38" s="103">
        <v>0</v>
      </c>
      <c r="N38" s="99"/>
      <c r="O38" s="130" t="s">
        <v>207</v>
      </c>
    </row>
    <row r="39" spans="1:15" x14ac:dyDescent="0.25">
      <c r="A39" s="77" t="s">
        <v>128</v>
      </c>
      <c r="B39" s="78">
        <f t="shared" ref="B39:M39" si="10">B37-B38</f>
        <v>0</v>
      </c>
      <c r="C39" s="78">
        <f t="shared" si="10"/>
        <v>0</v>
      </c>
      <c r="D39" s="78">
        <f t="shared" si="10"/>
        <v>0</v>
      </c>
      <c r="E39" s="78">
        <f t="shared" si="10"/>
        <v>0</v>
      </c>
      <c r="F39" s="78">
        <f t="shared" si="10"/>
        <v>0</v>
      </c>
      <c r="G39" s="78">
        <f t="shared" si="10"/>
        <v>0</v>
      </c>
      <c r="H39" s="78">
        <f t="shared" si="10"/>
        <v>0</v>
      </c>
      <c r="I39" s="78">
        <f t="shared" si="10"/>
        <v>0</v>
      </c>
      <c r="J39" s="78">
        <f t="shared" si="10"/>
        <v>0</v>
      </c>
      <c r="K39" s="78">
        <f t="shared" si="10"/>
        <v>0</v>
      </c>
      <c r="L39" s="78">
        <f t="shared" si="10"/>
        <v>0</v>
      </c>
      <c r="M39" s="78">
        <f t="shared" si="10"/>
        <v>0</v>
      </c>
      <c r="N39" s="99"/>
      <c r="O39" s="29" t="s">
        <v>0</v>
      </c>
    </row>
    <row r="40" spans="1:15" x14ac:dyDescent="0.25">
      <c r="A40" s="77" t="s">
        <v>129</v>
      </c>
      <c r="B40" s="78">
        <f t="shared" ref="B40:M40" si="11">B4+B39</f>
        <v>0</v>
      </c>
      <c r="C40" s="78">
        <f t="shared" si="11"/>
        <v>0</v>
      </c>
      <c r="D40" s="78">
        <f t="shared" si="11"/>
        <v>0</v>
      </c>
      <c r="E40" s="78">
        <f t="shared" si="11"/>
        <v>0</v>
      </c>
      <c r="F40" s="78">
        <f t="shared" si="11"/>
        <v>0</v>
      </c>
      <c r="G40" s="78">
        <f t="shared" si="11"/>
        <v>0</v>
      </c>
      <c r="H40" s="78">
        <f t="shared" si="11"/>
        <v>0</v>
      </c>
      <c r="I40" s="78">
        <f t="shared" si="11"/>
        <v>0</v>
      </c>
      <c r="J40" s="78">
        <f t="shared" si="11"/>
        <v>0</v>
      </c>
      <c r="K40" s="78">
        <f t="shared" si="11"/>
        <v>0</v>
      </c>
      <c r="L40" s="78">
        <f t="shared" si="11"/>
        <v>0</v>
      </c>
      <c r="M40" s="78">
        <f t="shared" si="11"/>
        <v>0</v>
      </c>
      <c r="N40" s="99"/>
      <c r="O40" s="29" t="s">
        <v>0</v>
      </c>
    </row>
    <row r="41" spans="1:15" x14ac:dyDescent="0.25">
      <c r="A41" s="29" t="s">
        <v>130</v>
      </c>
      <c r="B41" s="94">
        <f>SUM('Liquidität - Rumpfgeschäftsjahr'!M41)</f>
        <v>0</v>
      </c>
      <c r="C41" s="94">
        <f t="shared" ref="C41:M41" si="12">B41</f>
        <v>0</v>
      </c>
      <c r="D41" s="94">
        <f t="shared" si="12"/>
        <v>0</v>
      </c>
      <c r="E41" s="94">
        <f t="shared" si="12"/>
        <v>0</v>
      </c>
      <c r="F41" s="94">
        <f t="shared" si="12"/>
        <v>0</v>
      </c>
      <c r="G41" s="94">
        <f t="shared" si="12"/>
        <v>0</v>
      </c>
      <c r="H41" s="94">
        <f t="shared" si="12"/>
        <v>0</v>
      </c>
      <c r="I41" s="94">
        <f t="shared" si="12"/>
        <v>0</v>
      </c>
      <c r="J41" s="94">
        <f t="shared" si="12"/>
        <v>0</v>
      </c>
      <c r="K41" s="94">
        <f t="shared" si="12"/>
        <v>0</v>
      </c>
      <c r="L41" s="94">
        <f t="shared" si="12"/>
        <v>0</v>
      </c>
      <c r="M41" s="94">
        <f t="shared" si="12"/>
        <v>0</v>
      </c>
      <c r="N41" s="30"/>
      <c r="O41" s="29" t="s">
        <v>0</v>
      </c>
    </row>
    <row r="42" spans="1:15" x14ac:dyDescent="0.25">
      <c r="A42" s="77" t="s">
        <v>131</v>
      </c>
      <c r="B42" s="78">
        <f t="shared" ref="B42:M42" si="13">B41+B40</f>
        <v>0</v>
      </c>
      <c r="C42" s="78">
        <f t="shared" si="13"/>
        <v>0</v>
      </c>
      <c r="D42" s="78">
        <f t="shared" si="13"/>
        <v>0</v>
      </c>
      <c r="E42" s="78">
        <f t="shared" si="13"/>
        <v>0</v>
      </c>
      <c r="F42" s="78">
        <f t="shared" si="13"/>
        <v>0</v>
      </c>
      <c r="G42" s="78">
        <f t="shared" si="13"/>
        <v>0</v>
      </c>
      <c r="H42" s="78">
        <f t="shared" si="13"/>
        <v>0</v>
      </c>
      <c r="I42" s="78">
        <f t="shared" si="13"/>
        <v>0</v>
      </c>
      <c r="J42" s="78">
        <f t="shared" si="13"/>
        <v>0</v>
      </c>
      <c r="K42" s="78">
        <f t="shared" si="13"/>
        <v>0</v>
      </c>
      <c r="L42" s="78">
        <f t="shared" si="13"/>
        <v>0</v>
      </c>
      <c r="M42" s="78">
        <f t="shared" si="13"/>
        <v>0</v>
      </c>
      <c r="N42" s="99"/>
      <c r="O42" s="29" t="s">
        <v>0</v>
      </c>
    </row>
  </sheetData>
  <sheetProtection selectLockedCells="1"/>
  <pageMargins left="0.70866141732283472" right="0.70866141732283472" top="0.43307086614173229" bottom="0.51181102362204722" header="0.31496062992125984" footer="0.31496062992125984"/>
  <pageSetup paperSize="9" scale="8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pageSetUpPr fitToPage="1"/>
  </sheetPr>
  <dimension ref="A1:O42"/>
  <sheetViews>
    <sheetView showGridLines="0" zoomScaleNormal="100" workbookViewId="0">
      <pane xSplit="1" ySplit="3" topLeftCell="B4" activePane="bottomRight" state="frozen"/>
      <selection activeCell="B42" sqref="B42"/>
      <selection pane="topRight" activeCell="B42" sqref="B42"/>
      <selection pane="bottomLeft" activeCell="B42" sqref="B42"/>
      <selection pane="bottomRight" activeCell="B42" sqref="B42"/>
    </sheetView>
  </sheetViews>
  <sheetFormatPr baseColWidth="10" defaultColWidth="8.7109375" defaultRowHeight="15" x14ac:dyDescent="0.25"/>
  <cols>
    <col min="1" max="1" width="66.42578125" bestFit="1" customWidth="1"/>
    <col min="2" max="2" width="7" bestFit="1" customWidth="1"/>
    <col min="3" max="3" width="7.5703125" bestFit="1" customWidth="1"/>
    <col min="4" max="4" width="7.7109375" bestFit="1" customWidth="1"/>
    <col min="5" max="6" width="7.42578125" bestFit="1" customWidth="1"/>
    <col min="7" max="7" width="7" bestFit="1" customWidth="1"/>
    <col min="8" max="8" width="6.42578125" bestFit="1" customWidth="1"/>
    <col min="9" max="9" width="7.7109375" bestFit="1" customWidth="1"/>
    <col min="10" max="10" width="7.5703125" bestFit="1" customWidth="1"/>
    <col min="11" max="11" width="7.42578125" bestFit="1" customWidth="1"/>
    <col min="12" max="12" width="7.7109375" bestFit="1" customWidth="1"/>
    <col min="13" max="13" width="7.5703125" customWidth="1"/>
    <col min="14" max="14" width="2.28515625" hidden="1" customWidth="1"/>
    <col min="15" max="15" width="37.5703125" customWidth="1"/>
  </cols>
  <sheetData>
    <row r="1" spans="1:15" ht="18.75" x14ac:dyDescent="0.3">
      <c r="A1" s="112" t="str">
        <f>_Name</f>
        <v>Text</v>
      </c>
    </row>
    <row r="2" spans="1:15" ht="15.75" x14ac:dyDescent="0.25">
      <c r="A2" s="113" t="str">
        <f>"Liquidität "&amp;_J3</f>
        <v>Liquidität 2027</v>
      </c>
      <c r="M2" s="118" t="s">
        <v>196</v>
      </c>
      <c r="N2" s="29"/>
    </row>
    <row r="3" spans="1:15" x14ac:dyDescent="0.25">
      <c r="A3" s="114" t="str">
        <f ca="1">"Stand: "&amp;TEXT(TODAY(),"TT.MM.JJJJ")&amp;" in EUR"</f>
        <v>Stand: 15.03.2026 in EUR</v>
      </c>
      <c r="B3" s="67" t="s">
        <v>39</v>
      </c>
      <c r="C3" s="67" t="s">
        <v>40</v>
      </c>
      <c r="D3" s="67" t="s">
        <v>41</v>
      </c>
      <c r="E3" s="67" t="s">
        <v>42</v>
      </c>
      <c r="F3" s="67" t="s">
        <v>43</v>
      </c>
      <c r="G3" s="67" t="s">
        <v>44</v>
      </c>
      <c r="H3" s="67" t="s">
        <v>45</v>
      </c>
      <c r="I3" s="67" t="s">
        <v>46</v>
      </c>
      <c r="J3" s="67" t="s">
        <v>47</v>
      </c>
      <c r="K3" s="67" t="s">
        <v>48</v>
      </c>
      <c r="L3" s="67" t="s">
        <v>49</v>
      </c>
      <c r="M3" s="67" t="s">
        <v>50</v>
      </c>
      <c r="N3" s="67"/>
      <c r="O3" s="29" t="s">
        <v>0</v>
      </c>
    </row>
    <row r="4" spans="1:15" x14ac:dyDescent="0.25">
      <c r="A4" s="77" t="s">
        <v>97</v>
      </c>
      <c r="B4" s="78">
        <f>SUM('Liquidität - 1. Jahr'!M40)</f>
        <v>0</v>
      </c>
      <c r="C4" s="78">
        <f t="shared" ref="C4:M4" si="0">SUM(B40)</f>
        <v>0</v>
      </c>
      <c r="D4" s="78">
        <f t="shared" si="0"/>
        <v>0</v>
      </c>
      <c r="E4" s="78">
        <f t="shared" si="0"/>
        <v>0</v>
      </c>
      <c r="F4" s="78">
        <f t="shared" si="0"/>
        <v>0</v>
      </c>
      <c r="G4" s="78">
        <f t="shared" si="0"/>
        <v>0</v>
      </c>
      <c r="H4" s="78">
        <f t="shared" si="0"/>
        <v>0</v>
      </c>
      <c r="I4" s="78">
        <f t="shared" si="0"/>
        <v>0</v>
      </c>
      <c r="J4" s="78">
        <f t="shared" si="0"/>
        <v>0</v>
      </c>
      <c r="K4" s="78">
        <f t="shared" si="0"/>
        <v>0</v>
      </c>
      <c r="L4" s="78">
        <f t="shared" si="0"/>
        <v>0</v>
      </c>
      <c r="M4" s="78">
        <f t="shared" si="0"/>
        <v>0</v>
      </c>
      <c r="N4" s="99"/>
      <c r="O4" s="29" t="s">
        <v>0</v>
      </c>
    </row>
    <row r="5" spans="1:15" x14ac:dyDescent="0.25">
      <c r="A5" s="77" t="s">
        <v>98</v>
      </c>
      <c r="B5" s="78">
        <f t="shared" ref="B5:M5" si="1">SUM(B6:B9)</f>
        <v>0</v>
      </c>
      <c r="C5" s="78">
        <f t="shared" si="1"/>
        <v>0</v>
      </c>
      <c r="D5" s="78">
        <f t="shared" si="1"/>
        <v>0</v>
      </c>
      <c r="E5" s="78">
        <f t="shared" si="1"/>
        <v>0</v>
      </c>
      <c r="F5" s="78">
        <f t="shared" si="1"/>
        <v>0</v>
      </c>
      <c r="G5" s="78">
        <f t="shared" si="1"/>
        <v>0</v>
      </c>
      <c r="H5" s="78">
        <f t="shared" si="1"/>
        <v>0</v>
      </c>
      <c r="I5" s="78">
        <f t="shared" si="1"/>
        <v>0</v>
      </c>
      <c r="J5" s="78">
        <f t="shared" si="1"/>
        <v>0</v>
      </c>
      <c r="K5" s="78">
        <f t="shared" si="1"/>
        <v>0</v>
      </c>
      <c r="L5" s="78">
        <f t="shared" si="1"/>
        <v>0</v>
      </c>
      <c r="M5" s="78">
        <f t="shared" si="1"/>
        <v>0</v>
      </c>
      <c r="N5" s="99"/>
      <c r="O5" s="29" t="s">
        <v>0</v>
      </c>
    </row>
    <row r="6" spans="1:15" x14ac:dyDescent="0.25">
      <c r="A6" s="69" t="s">
        <v>99</v>
      </c>
      <c r="B6" s="70">
        <f>SUM('Rentabilität - Jahr 2'!B11)*1.19</f>
        <v>0</v>
      </c>
      <c r="C6" s="70">
        <f>SUM('Rentabilität - Jahr 2'!C11)*1.19</f>
        <v>0</v>
      </c>
      <c r="D6" s="70">
        <f>SUM('Rentabilität - Jahr 2'!D11)*1.19</f>
        <v>0</v>
      </c>
      <c r="E6" s="70">
        <f>SUM('Rentabilität - Jahr 2'!E11)*1.19</f>
        <v>0</v>
      </c>
      <c r="F6" s="70">
        <f>SUM('Rentabilität - Jahr 2'!F11)*1.19</f>
        <v>0</v>
      </c>
      <c r="G6" s="70">
        <f>SUM('Rentabilität - Jahr 2'!G11)*1.19</f>
        <v>0</v>
      </c>
      <c r="H6" s="70">
        <f>SUM('Rentabilität - Jahr 2'!H11)*1.19</f>
        <v>0</v>
      </c>
      <c r="I6" s="70">
        <f>SUM('Rentabilität - Jahr 2'!I11)*1.19</f>
        <v>0</v>
      </c>
      <c r="J6" s="70">
        <f>SUM('Rentabilität - Jahr 2'!J11)*1.19</f>
        <v>0</v>
      </c>
      <c r="K6" s="70">
        <f>SUM('Rentabilität - Jahr 2'!K11)*1.19</f>
        <v>0</v>
      </c>
      <c r="L6" s="70">
        <f>SUM('Rentabilität - Jahr 2'!L11)*1.19</f>
        <v>0</v>
      </c>
      <c r="M6" s="70">
        <f>SUM('Rentabilität - Jahr 2'!M11)*1.19</f>
        <v>0</v>
      </c>
      <c r="N6" s="75"/>
      <c r="O6" s="29" t="s">
        <v>0</v>
      </c>
    </row>
    <row r="7" spans="1:15" x14ac:dyDescent="0.25">
      <c r="A7" s="69" t="s">
        <v>100</v>
      </c>
      <c r="B7" s="70">
        <f>SUM('Rentabilität - Jahr 2'!B15)*1.07</f>
        <v>0</v>
      </c>
      <c r="C7" s="70">
        <f>SUM('Rentabilität - Jahr 2'!C15)*1.07</f>
        <v>0</v>
      </c>
      <c r="D7" s="70">
        <f>SUM('Rentabilität - Jahr 2'!D15)*1.07</f>
        <v>0</v>
      </c>
      <c r="E7" s="70">
        <f>SUM('Rentabilität - Jahr 2'!E15)*1.07</f>
        <v>0</v>
      </c>
      <c r="F7" s="70">
        <f>SUM('Rentabilität - Jahr 2'!F15)*1.07</f>
        <v>0</v>
      </c>
      <c r="G7" s="70">
        <f>SUM('Rentabilität - Jahr 2'!G15)*1.07</f>
        <v>0</v>
      </c>
      <c r="H7" s="70">
        <f>SUM('Rentabilität - Jahr 2'!H15)*1.07</f>
        <v>0</v>
      </c>
      <c r="I7" s="70">
        <f>SUM('Rentabilität - Jahr 2'!I15)*1.07</f>
        <v>0</v>
      </c>
      <c r="J7" s="70">
        <f>SUM('Rentabilität - Jahr 2'!J15)*1.07</f>
        <v>0</v>
      </c>
      <c r="K7" s="70">
        <f>SUM('Rentabilität - Jahr 2'!K15)*1.07</f>
        <v>0</v>
      </c>
      <c r="L7" s="70">
        <f>SUM('Rentabilität - Jahr 2'!L15)*1.07</f>
        <v>0</v>
      </c>
      <c r="M7" s="70">
        <f>SUM('Rentabilität - Jahr 2'!M15)*1.07</f>
        <v>0</v>
      </c>
      <c r="N7" s="75"/>
      <c r="O7" s="29" t="s">
        <v>0</v>
      </c>
    </row>
    <row r="8" spans="1:15" x14ac:dyDescent="0.25">
      <c r="A8" s="69" t="s">
        <v>101</v>
      </c>
      <c r="B8" s="70">
        <f>SUM('Rentabilität - Jahr 2'!B21)*1</f>
        <v>0</v>
      </c>
      <c r="C8" s="70">
        <f>SUM('Rentabilität - Jahr 2'!C21)*1</f>
        <v>0</v>
      </c>
      <c r="D8" s="70">
        <f>SUM('Rentabilität - Jahr 2'!D21)*1</f>
        <v>0</v>
      </c>
      <c r="E8" s="70">
        <f>SUM('Rentabilität - Jahr 2'!E21)*1</f>
        <v>0</v>
      </c>
      <c r="F8" s="70">
        <f>SUM('Rentabilität - Jahr 2'!F21)*1</f>
        <v>0</v>
      </c>
      <c r="G8" s="70">
        <f>SUM('Rentabilität - Jahr 2'!G21)*1</f>
        <v>0</v>
      </c>
      <c r="H8" s="70">
        <f>SUM('Rentabilität - Jahr 2'!H21)*1</f>
        <v>0</v>
      </c>
      <c r="I8" s="70">
        <f>SUM('Rentabilität - Jahr 2'!I21)*1</f>
        <v>0</v>
      </c>
      <c r="J8" s="70">
        <f>SUM('Rentabilität - Jahr 2'!J21)*1</f>
        <v>0</v>
      </c>
      <c r="K8" s="70">
        <f>SUM('Rentabilität - Jahr 2'!K21)*1</f>
        <v>0</v>
      </c>
      <c r="L8" s="70">
        <f>SUM('Rentabilität - Jahr 2'!L21)*1</f>
        <v>0</v>
      </c>
      <c r="M8" s="70">
        <f>SUM('Rentabilität - Jahr 2'!M21)*1</f>
        <v>0</v>
      </c>
      <c r="N8" s="75"/>
      <c r="O8" s="29" t="s">
        <v>0</v>
      </c>
    </row>
    <row r="9" spans="1:15" x14ac:dyDescent="0.25">
      <c r="A9" s="69" t="s">
        <v>102</v>
      </c>
      <c r="B9" s="129">
        <v>0</v>
      </c>
      <c r="C9" s="129">
        <v>0</v>
      </c>
      <c r="D9" s="129">
        <v>0</v>
      </c>
      <c r="E9" s="129">
        <v>0</v>
      </c>
      <c r="F9" s="129">
        <v>0</v>
      </c>
      <c r="G9" s="129">
        <v>0</v>
      </c>
      <c r="H9" s="129">
        <v>0</v>
      </c>
      <c r="I9" s="129">
        <v>0</v>
      </c>
      <c r="J9" s="129">
        <v>0</v>
      </c>
      <c r="K9" s="129">
        <v>0</v>
      </c>
      <c r="L9" s="129">
        <v>0</v>
      </c>
      <c r="M9" s="129">
        <v>0</v>
      </c>
      <c r="N9" s="31"/>
      <c r="O9" s="130" t="s">
        <v>207</v>
      </c>
    </row>
    <row r="10" spans="1:15" x14ac:dyDescent="0.25">
      <c r="A10" s="77" t="s">
        <v>103</v>
      </c>
      <c r="B10" s="78">
        <f t="shared" ref="B10:M10" si="2">SUM(B4:B5)</f>
        <v>0</v>
      </c>
      <c r="C10" s="78">
        <f t="shared" si="2"/>
        <v>0</v>
      </c>
      <c r="D10" s="78">
        <f t="shared" si="2"/>
        <v>0</v>
      </c>
      <c r="E10" s="78">
        <f t="shared" si="2"/>
        <v>0</v>
      </c>
      <c r="F10" s="78">
        <f t="shared" si="2"/>
        <v>0</v>
      </c>
      <c r="G10" s="78">
        <f t="shared" si="2"/>
        <v>0</v>
      </c>
      <c r="H10" s="78">
        <f t="shared" si="2"/>
        <v>0</v>
      </c>
      <c r="I10" s="78">
        <f t="shared" si="2"/>
        <v>0</v>
      </c>
      <c r="J10" s="78">
        <f t="shared" si="2"/>
        <v>0</v>
      </c>
      <c r="K10" s="78">
        <f t="shared" si="2"/>
        <v>0</v>
      </c>
      <c r="L10" s="78">
        <f t="shared" si="2"/>
        <v>0</v>
      </c>
      <c r="M10" s="78">
        <f t="shared" si="2"/>
        <v>0</v>
      </c>
      <c r="N10" s="99"/>
      <c r="O10" s="130" t="s">
        <v>0</v>
      </c>
    </row>
    <row r="11" spans="1:15" x14ac:dyDescent="0.25">
      <c r="A11" s="77" t="s">
        <v>104</v>
      </c>
      <c r="B11" s="78">
        <f t="shared" ref="B11:M11" si="3">SUM(B12:B13)</f>
        <v>0</v>
      </c>
      <c r="C11" s="78">
        <f t="shared" si="3"/>
        <v>0</v>
      </c>
      <c r="D11" s="78">
        <f t="shared" si="3"/>
        <v>0</v>
      </c>
      <c r="E11" s="78">
        <f t="shared" si="3"/>
        <v>0</v>
      </c>
      <c r="F11" s="78">
        <f t="shared" si="3"/>
        <v>0</v>
      </c>
      <c r="G11" s="78">
        <f t="shared" si="3"/>
        <v>0</v>
      </c>
      <c r="H11" s="78">
        <f t="shared" si="3"/>
        <v>0</v>
      </c>
      <c r="I11" s="78">
        <f t="shared" si="3"/>
        <v>0</v>
      </c>
      <c r="J11" s="78">
        <f t="shared" si="3"/>
        <v>0</v>
      </c>
      <c r="K11" s="78">
        <f t="shared" si="3"/>
        <v>0</v>
      </c>
      <c r="L11" s="78">
        <f t="shared" si="3"/>
        <v>0</v>
      </c>
      <c r="M11" s="78">
        <f t="shared" si="3"/>
        <v>0</v>
      </c>
      <c r="N11" s="99"/>
      <c r="O11" s="130" t="s">
        <v>0</v>
      </c>
    </row>
    <row r="12" spans="1:15" x14ac:dyDescent="0.25">
      <c r="A12" s="95" t="str">
        <f>'Rentabilität - Rumpfjahr'!A26&amp;" 19%"</f>
        <v>Wareneinkauf/Materialeinsatz 19%</v>
      </c>
      <c r="B12" s="94">
        <f>SUM('Rentabilität - Jahr 2'!B25)*1.19</f>
        <v>0</v>
      </c>
      <c r="C12" s="94">
        <f>SUM('Rentabilität - Jahr 2'!C25)*1.19</f>
        <v>0</v>
      </c>
      <c r="D12" s="94">
        <f>SUM('Rentabilität - Jahr 2'!D25)*1.19</f>
        <v>0</v>
      </c>
      <c r="E12" s="94">
        <f>SUM('Rentabilität - Jahr 2'!E25)*1.19</f>
        <v>0</v>
      </c>
      <c r="F12" s="94">
        <f>SUM('Rentabilität - Jahr 2'!F25)*1.19</f>
        <v>0</v>
      </c>
      <c r="G12" s="94">
        <f>SUM('Rentabilität - Jahr 2'!G25)*1.19</f>
        <v>0</v>
      </c>
      <c r="H12" s="94">
        <f>SUM('Rentabilität - Jahr 2'!H25)*1.19</f>
        <v>0</v>
      </c>
      <c r="I12" s="94">
        <f>SUM('Rentabilität - Jahr 2'!I25)*1.19</f>
        <v>0</v>
      </c>
      <c r="J12" s="94">
        <f>SUM('Rentabilität - Jahr 2'!J25)*1.19</f>
        <v>0</v>
      </c>
      <c r="K12" s="94">
        <f>SUM('Rentabilität - Jahr 2'!K25)*1.19</f>
        <v>0</v>
      </c>
      <c r="L12" s="94">
        <f>SUM('Rentabilität - Jahr 2'!L25)*1.19</f>
        <v>0</v>
      </c>
      <c r="M12" s="94">
        <f>SUM('Rentabilität - Jahr 2'!M25)*1.19</f>
        <v>0</v>
      </c>
      <c r="N12" s="75"/>
      <c r="O12" s="148"/>
    </row>
    <row r="13" spans="1:15" x14ac:dyDescent="0.25">
      <c r="A13" s="95" t="str">
        <f>'Rentabilität - Rumpfjahr'!A27&amp;" 19%"</f>
        <v>Fremdleistungen 19%</v>
      </c>
      <c r="B13" s="70">
        <f>SUM('Rentabilität - Jahr 2'!B26)*1.19</f>
        <v>0</v>
      </c>
      <c r="C13" s="70">
        <f>SUM('Rentabilität - Jahr 2'!C26)*1.19</f>
        <v>0</v>
      </c>
      <c r="D13" s="70">
        <f>SUM('Rentabilität - Jahr 2'!D26)*1.19</f>
        <v>0</v>
      </c>
      <c r="E13" s="70">
        <f>SUM('Rentabilität - Jahr 2'!E26)*1.19</f>
        <v>0</v>
      </c>
      <c r="F13" s="70">
        <f>SUM('Rentabilität - Jahr 2'!F26)*1.19</f>
        <v>0</v>
      </c>
      <c r="G13" s="70">
        <f>SUM('Rentabilität - Jahr 2'!G26)*1.19</f>
        <v>0</v>
      </c>
      <c r="H13" s="70">
        <f>SUM('Rentabilität - Jahr 2'!H26)*1.19</f>
        <v>0</v>
      </c>
      <c r="I13" s="70">
        <f>SUM('Rentabilität - Jahr 2'!I26)*1.19</f>
        <v>0</v>
      </c>
      <c r="J13" s="70">
        <f>SUM('Rentabilität - Jahr 2'!J26)*1.19</f>
        <v>0</v>
      </c>
      <c r="K13" s="70">
        <f>SUM('Rentabilität - Jahr 2'!K26)*1.19</f>
        <v>0</v>
      </c>
      <c r="L13" s="70">
        <f>SUM('Rentabilität - Jahr 2'!L26)*1.19</f>
        <v>0</v>
      </c>
      <c r="M13" s="70">
        <f>SUM('Rentabilität - Jahr 2'!M26)*1.19</f>
        <v>0</v>
      </c>
      <c r="N13" s="30"/>
      <c r="O13" s="148"/>
    </row>
    <row r="14" spans="1:15" x14ac:dyDescent="0.25">
      <c r="A14" s="96" t="s">
        <v>108</v>
      </c>
      <c r="B14" s="128">
        <f t="shared" ref="B14:M14" si="4">B5-B11</f>
        <v>0</v>
      </c>
      <c r="C14" s="128">
        <f t="shared" si="4"/>
        <v>0</v>
      </c>
      <c r="D14" s="128">
        <f t="shared" si="4"/>
        <v>0</v>
      </c>
      <c r="E14" s="128">
        <f t="shared" si="4"/>
        <v>0</v>
      </c>
      <c r="F14" s="128">
        <f t="shared" si="4"/>
        <v>0</v>
      </c>
      <c r="G14" s="128">
        <f t="shared" si="4"/>
        <v>0</v>
      </c>
      <c r="H14" s="128">
        <f t="shared" si="4"/>
        <v>0</v>
      </c>
      <c r="I14" s="128">
        <f t="shared" si="4"/>
        <v>0</v>
      </c>
      <c r="J14" s="128">
        <f t="shared" si="4"/>
        <v>0</v>
      </c>
      <c r="K14" s="128">
        <f t="shared" si="4"/>
        <v>0</v>
      </c>
      <c r="L14" s="128">
        <f t="shared" si="4"/>
        <v>0</v>
      </c>
      <c r="M14" s="128">
        <f t="shared" si="4"/>
        <v>0</v>
      </c>
      <c r="N14" s="76"/>
      <c r="O14" s="148"/>
    </row>
    <row r="15" spans="1:15" x14ac:dyDescent="0.25">
      <c r="A15" s="77" t="s">
        <v>109</v>
      </c>
      <c r="B15" s="78">
        <f t="shared" ref="B15:M15" si="5">SUM(B16:B36)</f>
        <v>0</v>
      </c>
      <c r="C15" s="78">
        <f t="shared" si="5"/>
        <v>0</v>
      </c>
      <c r="D15" s="78">
        <f t="shared" si="5"/>
        <v>0</v>
      </c>
      <c r="E15" s="78">
        <f t="shared" si="5"/>
        <v>0</v>
      </c>
      <c r="F15" s="78">
        <f t="shared" si="5"/>
        <v>0</v>
      </c>
      <c r="G15" s="78">
        <f t="shared" si="5"/>
        <v>0</v>
      </c>
      <c r="H15" s="78">
        <f t="shared" si="5"/>
        <v>0</v>
      </c>
      <c r="I15" s="78">
        <f t="shared" si="5"/>
        <v>0</v>
      </c>
      <c r="J15" s="78">
        <f t="shared" si="5"/>
        <v>0</v>
      </c>
      <c r="K15" s="78">
        <f t="shared" si="5"/>
        <v>0</v>
      </c>
      <c r="L15" s="78">
        <f t="shared" si="5"/>
        <v>0</v>
      </c>
      <c r="M15" s="78">
        <f t="shared" si="5"/>
        <v>0</v>
      </c>
      <c r="N15" s="99"/>
      <c r="O15" s="148"/>
    </row>
    <row r="16" spans="1:15" x14ac:dyDescent="0.25">
      <c r="A16" s="81" t="str">
        <f>'Liquidität - Rumpfgeschäftsjahr'!A16</f>
        <v>Personalkosten (nur Mitarbeiter)</v>
      </c>
      <c r="B16" s="94">
        <f>SUM('Rentabilität - Jahr 2'!B28)</f>
        <v>0</v>
      </c>
      <c r="C16" s="94">
        <f>SUM('Rentabilität - Jahr 2'!C28)</f>
        <v>0</v>
      </c>
      <c r="D16" s="94">
        <f>SUM('Rentabilität - Jahr 2'!D28)</f>
        <v>0</v>
      </c>
      <c r="E16" s="94">
        <f>SUM('Rentabilität - Jahr 2'!E28)</f>
        <v>0</v>
      </c>
      <c r="F16" s="94">
        <f>SUM('Rentabilität - Jahr 2'!F28)</f>
        <v>0</v>
      </c>
      <c r="G16" s="94">
        <f>SUM('Rentabilität - Jahr 2'!G28)</f>
        <v>0</v>
      </c>
      <c r="H16" s="94">
        <f>SUM('Rentabilität - Jahr 2'!H28)</f>
        <v>0</v>
      </c>
      <c r="I16" s="94">
        <f>SUM('Rentabilität - Jahr 2'!I28)</f>
        <v>0</v>
      </c>
      <c r="J16" s="94">
        <f>SUM('Rentabilität - Jahr 2'!J28)</f>
        <v>0</v>
      </c>
      <c r="K16" s="94">
        <f>SUM('Rentabilität - Jahr 2'!K28)</f>
        <v>0</v>
      </c>
      <c r="L16" s="94">
        <f>SUM('Rentabilität - Jahr 2'!L28)</f>
        <v>0</v>
      </c>
      <c r="M16" s="94">
        <f>SUM('Rentabilität - Jahr 2'!M28)</f>
        <v>0</v>
      </c>
      <c r="N16" s="75">
        <f>SUM(B16:M16)</f>
        <v>0</v>
      </c>
      <c r="O16" s="148"/>
    </row>
    <row r="17" spans="1:15" x14ac:dyDescent="0.25">
      <c r="A17" s="81" t="str">
        <f>'Liquidität - Rumpfgeschäftsjahr'!A17</f>
        <v>Geschäftsführerbezüge (z.B. bei GmbH)</v>
      </c>
      <c r="B17" s="70">
        <f>SUM('Rentabilität - Jahr 2'!B29)</f>
        <v>0</v>
      </c>
      <c r="C17" s="70">
        <f>SUM('Rentabilität - Jahr 2'!C29)</f>
        <v>0</v>
      </c>
      <c r="D17" s="70">
        <f>SUM('Rentabilität - Jahr 2'!D29)</f>
        <v>0</v>
      </c>
      <c r="E17" s="70">
        <f>SUM('Rentabilität - Jahr 2'!E29)</f>
        <v>0</v>
      </c>
      <c r="F17" s="70">
        <f>SUM('Rentabilität - Jahr 2'!F29)</f>
        <v>0</v>
      </c>
      <c r="G17" s="70">
        <f>SUM('Rentabilität - Jahr 2'!G29)</f>
        <v>0</v>
      </c>
      <c r="H17" s="70">
        <f>SUM('Rentabilität - Jahr 2'!H29)</f>
        <v>0</v>
      </c>
      <c r="I17" s="70">
        <f>SUM('Rentabilität - Jahr 2'!I29)</f>
        <v>0</v>
      </c>
      <c r="J17" s="70">
        <f>SUM('Rentabilität - Jahr 2'!J29)</f>
        <v>0</v>
      </c>
      <c r="K17" s="70">
        <f>SUM('Rentabilität - Jahr 2'!K29)</f>
        <v>0</v>
      </c>
      <c r="L17" s="70">
        <f>SUM('Rentabilität - Jahr 2'!L29)</f>
        <v>0</v>
      </c>
      <c r="M17" s="70">
        <f>SUM('Rentabilität - Jahr 2'!M29)</f>
        <v>0</v>
      </c>
      <c r="N17" s="75">
        <f t="shared" ref="N17:N35" si="6">SUM(B17:M17)</f>
        <v>0</v>
      </c>
      <c r="O17" s="148"/>
    </row>
    <row r="18" spans="1:15" x14ac:dyDescent="0.25">
      <c r="A18" s="95" t="str">
        <f>'Liquidität - Rumpfgeschäftsjahr'!A18</f>
        <v>Miete (gewerblich) 19%</v>
      </c>
      <c r="B18" s="70">
        <f>SUM('Rentabilität - Jahr 2'!B30)</f>
        <v>0</v>
      </c>
      <c r="C18" s="70">
        <f>SUM('Rentabilität - Jahr 2'!C30)</f>
        <v>0</v>
      </c>
      <c r="D18" s="70">
        <f>SUM('Rentabilität - Jahr 2'!D30)</f>
        <v>0</v>
      </c>
      <c r="E18" s="70">
        <f>SUM('Rentabilität - Jahr 2'!E30)</f>
        <v>0</v>
      </c>
      <c r="F18" s="70">
        <f>SUM('Rentabilität - Jahr 2'!F30)</f>
        <v>0</v>
      </c>
      <c r="G18" s="70">
        <f>SUM('Rentabilität - Jahr 2'!G30)</f>
        <v>0</v>
      </c>
      <c r="H18" s="70">
        <f>SUM('Rentabilität - Jahr 2'!H30)</f>
        <v>0</v>
      </c>
      <c r="I18" s="70">
        <f>SUM('Rentabilität - Jahr 2'!I30)</f>
        <v>0</v>
      </c>
      <c r="J18" s="70">
        <f>SUM('Rentabilität - Jahr 2'!J30)</f>
        <v>0</v>
      </c>
      <c r="K18" s="70">
        <f>SUM('Rentabilität - Jahr 2'!K30)</f>
        <v>0</v>
      </c>
      <c r="L18" s="70">
        <f>SUM('Rentabilität - Jahr 2'!L30)</f>
        <v>0</v>
      </c>
      <c r="M18" s="70">
        <f>SUM('Rentabilität - Jahr 2'!M30)</f>
        <v>0</v>
      </c>
      <c r="N18" s="75">
        <f t="shared" si="6"/>
        <v>0</v>
      </c>
      <c r="O18" s="149"/>
    </row>
    <row r="19" spans="1:15" x14ac:dyDescent="0.25">
      <c r="A19" s="95" t="str">
        <f>'Liquidität - Rumpfgeschäftsjahr'!A19</f>
        <v>Mietnebenkosten (Strom, Wasser, Heizung, etc.) 19%</v>
      </c>
      <c r="B19" s="70">
        <f>SUM('Rentabilität - Jahr 2'!B31)</f>
        <v>0</v>
      </c>
      <c r="C19" s="70">
        <f>SUM('Rentabilität - Jahr 2'!C31)</f>
        <v>0</v>
      </c>
      <c r="D19" s="70">
        <f>SUM('Rentabilität - Jahr 2'!D31)</f>
        <v>0</v>
      </c>
      <c r="E19" s="70">
        <f>SUM('Rentabilität - Jahr 2'!E31)</f>
        <v>0</v>
      </c>
      <c r="F19" s="70">
        <f>SUM('Rentabilität - Jahr 2'!F31)</f>
        <v>0</v>
      </c>
      <c r="G19" s="70">
        <f>SUM('Rentabilität - Jahr 2'!G31)</f>
        <v>0</v>
      </c>
      <c r="H19" s="70">
        <f>SUM('Rentabilität - Jahr 2'!H31)</f>
        <v>0</v>
      </c>
      <c r="I19" s="70">
        <f>SUM('Rentabilität - Jahr 2'!I31)</f>
        <v>0</v>
      </c>
      <c r="J19" s="70">
        <f>SUM('Rentabilität - Jahr 2'!J31)</f>
        <v>0</v>
      </c>
      <c r="K19" s="70">
        <f>SUM('Rentabilität - Jahr 2'!K31)</f>
        <v>0</v>
      </c>
      <c r="L19" s="70">
        <f>SUM('Rentabilität - Jahr 2'!L31)</f>
        <v>0</v>
      </c>
      <c r="M19" s="70">
        <f>SUM('Rentabilität - Jahr 2'!M31)</f>
        <v>0</v>
      </c>
      <c r="N19" s="75">
        <f t="shared" si="6"/>
        <v>0</v>
      </c>
      <c r="O19" s="150"/>
    </row>
    <row r="20" spans="1:15" x14ac:dyDescent="0.25">
      <c r="A20" s="95" t="str">
        <f>'Liquidität - Rumpfgeschäftsjahr'!A20</f>
        <v>Steuern und Abgaben</v>
      </c>
      <c r="B20" s="70">
        <f>SUM('Rentabilität - Jahr 2'!B32)</f>
        <v>0</v>
      </c>
      <c r="C20" s="70">
        <f>SUM('Rentabilität - Jahr 2'!C32)</f>
        <v>0</v>
      </c>
      <c r="D20" s="70">
        <f>SUM('Rentabilität - Jahr 2'!D32)</f>
        <v>0</v>
      </c>
      <c r="E20" s="70">
        <f>SUM('Rentabilität - Jahr 2'!E32)</f>
        <v>0</v>
      </c>
      <c r="F20" s="70">
        <f>SUM('Rentabilität - Jahr 2'!F32)</f>
        <v>0</v>
      </c>
      <c r="G20" s="70">
        <f>SUM('Rentabilität - Jahr 2'!G32)</f>
        <v>0</v>
      </c>
      <c r="H20" s="70">
        <f>SUM('Rentabilität - Jahr 2'!H32)</f>
        <v>0</v>
      </c>
      <c r="I20" s="70">
        <f>SUM('Rentabilität - Jahr 2'!I32)</f>
        <v>0</v>
      </c>
      <c r="J20" s="70">
        <f>SUM('Rentabilität - Jahr 2'!J32)</f>
        <v>0</v>
      </c>
      <c r="K20" s="70">
        <f>SUM('Rentabilität - Jahr 2'!K32)</f>
        <v>0</v>
      </c>
      <c r="L20" s="70">
        <f>SUM('Rentabilität - Jahr 2'!L32)</f>
        <v>0</v>
      </c>
      <c r="M20" s="70">
        <f>SUM('Rentabilität - Jahr 2'!M32)</f>
        <v>0</v>
      </c>
      <c r="N20" s="75">
        <f>SUM(B20:M20)</f>
        <v>0</v>
      </c>
      <c r="O20" s="56"/>
    </row>
    <row r="21" spans="1:15" x14ac:dyDescent="0.25">
      <c r="A21" s="95" t="str">
        <f>'Liquidität - Rumpfgeschäftsjahr'!A21</f>
        <v>Versicherungen (betriebliche), Gebühren, Beiräge</v>
      </c>
      <c r="B21" s="70">
        <f>SUM('Rentabilität - Jahr 2'!B33)</f>
        <v>0</v>
      </c>
      <c r="C21" s="70">
        <f>SUM('Rentabilität - Jahr 2'!C33)</f>
        <v>0</v>
      </c>
      <c r="D21" s="70">
        <f>SUM('Rentabilität - Jahr 2'!D33)</f>
        <v>0</v>
      </c>
      <c r="E21" s="70">
        <f>SUM('Rentabilität - Jahr 2'!E33)</f>
        <v>0</v>
      </c>
      <c r="F21" s="70">
        <f>SUM('Rentabilität - Jahr 2'!F33)</f>
        <v>0</v>
      </c>
      <c r="G21" s="70">
        <f>SUM('Rentabilität - Jahr 2'!G33)</f>
        <v>0</v>
      </c>
      <c r="H21" s="70">
        <f>SUM('Rentabilität - Jahr 2'!H33)</f>
        <v>0</v>
      </c>
      <c r="I21" s="70">
        <f>SUM('Rentabilität - Jahr 2'!I33)</f>
        <v>0</v>
      </c>
      <c r="J21" s="70">
        <f>SUM('Rentabilität - Jahr 2'!J33)</f>
        <v>0</v>
      </c>
      <c r="K21" s="70">
        <f>SUM('Rentabilität - Jahr 2'!K33)</f>
        <v>0</v>
      </c>
      <c r="L21" s="70">
        <f>SUM('Rentabilität - Jahr 2'!L33)</f>
        <v>0</v>
      </c>
      <c r="M21" s="70">
        <f>SUM('Rentabilität - Jahr 2'!M33)</f>
        <v>0</v>
      </c>
      <c r="N21" s="75">
        <f>SUM(B21:M21)</f>
        <v>0</v>
      </c>
      <c r="O21" s="148"/>
    </row>
    <row r="22" spans="1:15" x14ac:dyDescent="0.25">
      <c r="A22" s="95" t="str">
        <f>'Liquidität - Rumpfgeschäftsjahr'!A22</f>
        <v>Fahrzeug-/Fahrtkosten  19%</v>
      </c>
      <c r="B22" s="70">
        <f>SUM('Rentabilität - Jahr 2'!B34)</f>
        <v>0</v>
      </c>
      <c r="C22" s="70">
        <f>SUM('Rentabilität - Jahr 2'!C34)</f>
        <v>0</v>
      </c>
      <c r="D22" s="70">
        <f>SUM('Rentabilität - Jahr 2'!D34)</f>
        <v>0</v>
      </c>
      <c r="E22" s="70">
        <f>SUM('Rentabilität - Jahr 2'!E34)</f>
        <v>0</v>
      </c>
      <c r="F22" s="70">
        <f>SUM('Rentabilität - Jahr 2'!F34)</f>
        <v>0</v>
      </c>
      <c r="G22" s="70">
        <f>SUM('Rentabilität - Jahr 2'!G34)</f>
        <v>0</v>
      </c>
      <c r="H22" s="70">
        <f>SUM('Rentabilität - Jahr 2'!H34)</f>
        <v>0</v>
      </c>
      <c r="I22" s="70">
        <f>SUM('Rentabilität - Jahr 2'!I34)</f>
        <v>0</v>
      </c>
      <c r="J22" s="70">
        <f>SUM('Rentabilität - Jahr 2'!J34)</f>
        <v>0</v>
      </c>
      <c r="K22" s="70">
        <f>SUM('Rentabilität - Jahr 2'!K34)</f>
        <v>0</v>
      </c>
      <c r="L22" s="70">
        <f>SUM('Rentabilität - Jahr 2'!L34)</f>
        <v>0</v>
      </c>
      <c r="M22" s="70">
        <f>SUM('Rentabilität - Jahr 2'!M34)</f>
        <v>0</v>
      </c>
      <c r="N22" s="75">
        <f>SUM(B22:M22)</f>
        <v>0</v>
      </c>
      <c r="O22" s="148"/>
    </row>
    <row r="23" spans="1:15" x14ac:dyDescent="0.25">
      <c r="A23" s="95" t="str">
        <f>'Liquidität - Rumpfgeschäftsjahr'!A23</f>
        <v>Marketing 19%</v>
      </c>
      <c r="B23" s="70">
        <f>SUM('Rentabilität - Jahr 2'!B35)</f>
        <v>0</v>
      </c>
      <c r="C23" s="70">
        <f>SUM('Rentabilität - Jahr 2'!C35)</f>
        <v>0</v>
      </c>
      <c r="D23" s="70">
        <f>SUM('Rentabilität - Jahr 2'!D35)</f>
        <v>0</v>
      </c>
      <c r="E23" s="70">
        <f>SUM('Rentabilität - Jahr 2'!E35)</f>
        <v>0</v>
      </c>
      <c r="F23" s="70">
        <f>SUM('Rentabilität - Jahr 2'!F35)</f>
        <v>0</v>
      </c>
      <c r="G23" s="70">
        <f>SUM('Rentabilität - Jahr 2'!G35)</f>
        <v>0</v>
      </c>
      <c r="H23" s="70">
        <f>SUM('Rentabilität - Jahr 2'!H35)</f>
        <v>0</v>
      </c>
      <c r="I23" s="70">
        <f>SUM('Rentabilität - Jahr 2'!I35)</f>
        <v>0</v>
      </c>
      <c r="J23" s="70">
        <f>SUM('Rentabilität - Jahr 2'!J35)</f>
        <v>0</v>
      </c>
      <c r="K23" s="70">
        <f>SUM('Rentabilität - Jahr 2'!K35)</f>
        <v>0</v>
      </c>
      <c r="L23" s="70">
        <f>SUM('Rentabilität - Jahr 2'!L35)</f>
        <v>0</v>
      </c>
      <c r="M23" s="70">
        <f>SUM('Rentabilität - Jahr 2'!M35)</f>
        <v>0</v>
      </c>
      <c r="N23" s="75">
        <f>SUM(B23:M23)</f>
        <v>0</v>
      </c>
      <c r="O23" s="148"/>
    </row>
    <row r="24" spans="1:15" x14ac:dyDescent="0.25">
      <c r="A24" s="95" t="str">
        <f>'Liquidität - Rumpfgeschäftsjahr'!A24</f>
        <v>Reisekosten 19%</v>
      </c>
      <c r="B24" s="70">
        <f>SUM('Rentabilität - Jahr 2'!B36)</f>
        <v>0</v>
      </c>
      <c r="C24" s="70">
        <f>SUM('Rentabilität - Jahr 2'!C36)</f>
        <v>0</v>
      </c>
      <c r="D24" s="70">
        <f>SUM('Rentabilität - Jahr 2'!D36)</f>
        <v>0</v>
      </c>
      <c r="E24" s="70">
        <f>SUM('Rentabilität - Jahr 2'!E36)</f>
        <v>0</v>
      </c>
      <c r="F24" s="70">
        <f>SUM('Rentabilität - Jahr 2'!F36)</f>
        <v>0</v>
      </c>
      <c r="G24" s="70">
        <f>SUM('Rentabilität - Jahr 2'!G36)</f>
        <v>0</v>
      </c>
      <c r="H24" s="70">
        <f>SUM('Rentabilität - Jahr 2'!H36)</f>
        <v>0</v>
      </c>
      <c r="I24" s="70">
        <f>SUM('Rentabilität - Jahr 2'!I36)</f>
        <v>0</v>
      </c>
      <c r="J24" s="70">
        <f>SUM('Rentabilität - Jahr 2'!J36)</f>
        <v>0</v>
      </c>
      <c r="K24" s="70">
        <f>SUM('Rentabilität - Jahr 2'!K36)</f>
        <v>0</v>
      </c>
      <c r="L24" s="70">
        <f>SUM('Rentabilität - Jahr 2'!L36)</f>
        <v>0</v>
      </c>
      <c r="M24" s="70">
        <f>SUM('Rentabilität - Jahr 2'!M36)</f>
        <v>0</v>
      </c>
      <c r="N24" s="75">
        <f>SUM(B24:M24)</f>
        <v>0</v>
      </c>
      <c r="O24" s="148"/>
    </row>
    <row r="25" spans="1:15" x14ac:dyDescent="0.25">
      <c r="A25" s="95" t="str">
        <f>'Liquidität - Rumpfgeschäftsjahr'!A25</f>
        <v>Leasing 19%</v>
      </c>
      <c r="B25" s="70">
        <f>SUM('Rentabilität - Jahr 2'!B37)</f>
        <v>0</v>
      </c>
      <c r="C25" s="70">
        <f>SUM('Rentabilität - Jahr 2'!C37)</f>
        <v>0</v>
      </c>
      <c r="D25" s="70">
        <f>SUM('Rentabilität - Jahr 2'!D37)</f>
        <v>0</v>
      </c>
      <c r="E25" s="70">
        <f>SUM('Rentabilität - Jahr 2'!E37)</f>
        <v>0</v>
      </c>
      <c r="F25" s="70">
        <f>SUM('Rentabilität - Jahr 2'!F37)</f>
        <v>0</v>
      </c>
      <c r="G25" s="70">
        <f>SUM('Rentabilität - Jahr 2'!G37)</f>
        <v>0</v>
      </c>
      <c r="H25" s="70">
        <f>SUM('Rentabilität - Jahr 2'!H37)</f>
        <v>0</v>
      </c>
      <c r="I25" s="70">
        <f>SUM('Rentabilität - Jahr 2'!I37)</f>
        <v>0</v>
      </c>
      <c r="J25" s="70">
        <f>SUM('Rentabilität - Jahr 2'!J37)</f>
        <v>0</v>
      </c>
      <c r="K25" s="70">
        <f>SUM('Rentabilität - Jahr 2'!K37)</f>
        <v>0</v>
      </c>
      <c r="L25" s="70">
        <f>SUM('Rentabilität - Jahr 2'!L37)</f>
        <v>0</v>
      </c>
      <c r="M25" s="70">
        <f>SUM('Rentabilität - Jahr 2'!M37)</f>
        <v>0</v>
      </c>
      <c r="N25" s="75">
        <f t="shared" si="6"/>
        <v>0</v>
      </c>
      <c r="O25" s="149"/>
    </row>
    <row r="26" spans="1:15" x14ac:dyDescent="0.25">
      <c r="A26" s="95" t="str">
        <f>'Liquidität - Rumpfgeschäftsjahr'!A26</f>
        <v>Weiterbildung 19%</v>
      </c>
      <c r="B26" s="70">
        <f>SUM('Rentabilität - Jahr 2'!B39)</f>
        <v>0</v>
      </c>
      <c r="C26" s="70">
        <f>SUM('Rentabilität - Jahr 2'!C39)</f>
        <v>0</v>
      </c>
      <c r="D26" s="70">
        <f>SUM('Rentabilität - Jahr 2'!D39)</f>
        <v>0</v>
      </c>
      <c r="E26" s="70">
        <f>SUM('Rentabilität - Jahr 2'!E39)</f>
        <v>0</v>
      </c>
      <c r="F26" s="70">
        <f>SUM('Rentabilität - Jahr 2'!F39)</f>
        <v>0</v>
      </c>
      <c r="G26" s="70">
        <f>SUM('Rentabilität - Jahr 2'!G39)</f>
        <v>0</v>
      </c>
      <c r="H26" s="70">
        <f>SUM('Rentabilität - Jahr 2'!H39)</f>
        <v>0</v>
      </c>
      <c r="I26" s="70">
        <f>SUM('Rentabilität - Jahr 2'!I39)</f>
        <v>0</v>
      </c>
      <c r="J26" s="70">
        <f>SUM('Rentabilität - Jahr 2'!J39)</f>
        <v>0</v>
      </c>
      <c r="K26" s="70">
        <f>SUM('Rentabilität - Jahr 2'!K39)</f>
        <v>0</v>
      </c>
      <c r="L26" s="70">
        <f>SUM('Rentabilität - Jahr 2'!L39)</f>
        <v>0</v>
      </c>
      <c r="M26" s="70">
        <f>SUM('Rentabilität - Jahr 2'!M39)</f>
        <v>0</v>
      </c>
      <c r="N26" s="75">
        <f t="shared" si="6"/>
        <v>0</v>
      </c>
      <c r="O26" s="148"/>
    </row>
    <row r="27" spans="1:15" x14ac:dyDescent="0.25">
      <c r="A27" s="95" t="str">
        <f>'Liquidität - Rumpfgeschäftsjahr'!A27</f>
        <v>Reparatur/Instandhaltung  19%</v>
      </c>
      <c r="B27" s="70">
        <f>SUM('Rentabilität - Jahr 2'!B40)</f>
        <v>0</v>
      </c>
      <c r="C27" s="70">
        <f>SUM('Rentabilität - Jahr 2'!C40)</f>
        <v>0</v>
      </c>
      <c r="D27" s="70">
        <f>SUM('Rentabilität - Jahr 2'!D40)</f>
        <v>0</v>
      </c>
      <c r="E27" s="70">
        <f>SUM('Rentabilität - Jahr 2'!E40)</f>
        <v>0</v>
      </c>
      <c r="F27" s="70">
        <f>SUM('Rentabilität - Jahr 2'!F40)</f>
        <v>0</v>
      </c>
      <c r="G27" s="70">
        <f>SUM('Rentabilität - Jahr 2'!G40)</f>
        <v>0</v>
      </c>
      <c r="H27" s="70">
        <f>SUM('Rentabilität - Jahr 2'!H40)</f>
        <v>0</v>
      </c>
      <c r="I27" s="70">
        <f>SUM('Rentabilität - Jahr 2'!I40)</f>
        <v>0</v>
      </c>
      <c r="J27" s="70">
        <f>SUM('Rentabilität - Jahr 2'!J40)</f>
        <v>0</v>
      </c>
      <c r="K27" s="70">
        <f>SUM('Rentabilität - Jahr 2'!K40)</f>
        <v>0</v>
      </c>
      <c r="L27" s="70">
        <f>SUM('Rentabilität - Jahr 2'!L40)</f>
        <v>0</v>
      </c>
      <c r="M27" s="70">
        <f>SUM('Rentabilität - Jahr 2'!M40)</f>
        <v>0</v>
      </c>
      <c r="N27" s="75">
        <f t="shared" si="6"/>
        <v>0</v>
      </c>
      <c r="O27" s="148"/>
    </row>
    <row r="28" spans="1:15" x14ac:dyDescent="0.25">
      <c r="A28" s="95" t="str">
        <f>'Liquidität - Rumpfgeschäftsjahr'!A28</f>
        <v>Verbrauchmaterial 19%</v>
      </c>
      <c r="B28" s="70">
        <f>SUM('Rentabilität - Jahr 2'!B41)</f>
        <v>0</v>
      </c>
      <c r="C28" s="70">
        <f>SUM('Rentabilität - Jahr 2'!C41)</f>
        <v>0</v>
      </c>
      <c r="D28" s="70">
        <f>SUM('Rentabilität - Jahr 2'!D41)</f>
        <v>0</v>
      </c>
      <c r="E28" s="70">
        <f>SUM('Rentabilität - Jahr 2'!E41)</f>
        <v>0</v>
      </c>
      <c r="F28" s="70">
        <f>SUM('Rentabilität - Jahr 2'!F41)</f>
        <v>0</v>
      </c>
      <c r="G28" s="70">
        <f>SUM('Rentabilität - Jahr 2'!G41)</f>
        <v>0</v>
      </c>
      <c r="H28" s="70">
        <f>SUM('Rentabilität - Jahr 2'!H41)</f>
        <v>0</v>
      </c>
      <c r="I28" s="70">
        <f>SUM('Rentabilität - Jahr 2'!I41)</f>
        <v>0</v>
      </c>
      <c r="J28" s="70">
        <f>SUM('Rentabilität - Jahr 2'!J41)</f>
        <v>0</v>
      </c>
      <c r="K28" s="70">
        <f>SUM('Rentabilität - Jahr 2'!K41)</f>
        <v>0</v>
      </c>
      <c r="L28" s="70">
        <f>SUM('Rentabilität - Jahr 2'!L41)</f>
        <v>0</v>
      </c>
      <c r="M28" s="70">
        <f>SUM('Rentabilität - Jahr 2'!M41)</f>
        <v>0</v>
      </c>
      <c r="N28" s="75">
        <f t="shared" si="6"/>
        <v>0</v>
      </c>
      <c r="O28" s="148"/>
    </row>
    <row r="29" spans="1:15" x14ac:dyDescent="0.25">
      <c r="A29" s="95" t="str">
        <f>'Liquidität - Rumpfgeschäftsjahr'!A29</f>
        <v>Telefon, Fax, Internet etc. 19%</v>
      </c>
      <c r="B29" s="70">
        <f>SUM('Rentabilität - Jahr 2'!B42)</f>
        <v>0</v>
      </c>
      <c r="C29" s="70">
        <f>SUM('Rentabilität - Jahr 2'!C42)</f>
        <v>0</v>
      </c>
      <c r="D29" s="70">
        <f>SUM('Rentabilität - Jahr 2'!D42)</f>
        <v>0</v>
      </c>
      <c r="E29" s="70">
        <f>SUM('Rentabilität - Jahr 2'!E42)</f>
        <v>0</v>
      </c>
      <c r="F29" s="70">
        <f>SUM('Rentabilität - Jahr 2'!F42)</f>
        <v>0</v>
      </c>
      <c r="G29" s="70">
        <f>SUM('Rentabilität - Jahr 2'!G42)</f>
        <v>0</v>
      </c>
      <c r="H29" s="70">
        <f>SUM('Rentabilität - Jahr 2'!H42)</f>
        <v>0</v>
      </c>
      <c r="I29" s="70">
        <f>SUM('Rentabilität - Jahr 2'!I42)</f>
        <v>0</v>
      </c>
      <c r="J29" s="70">
        <f>SUM('Rentabilität - Jahr 2'!J42)</f>
        <v>0</v>
      </c>
      <c r="K29" s="70">
        <f>SUM('Rentabilität - Jahr 2'!K42)</f>
        <v>0</v>
      </c>
      <c r="L29" s="70">
        <f>SUM('Rentabilität - Jahr 2'!L42)</f>
        <v>0</v>
      </c>
      <c r="M29" s="70">
        <f>SUM('Rentabilität - Jahr 2'!M42)</f>
        <v>0</v>
      </c>
      <c r="N29" s="75">
        <f t="shared" si="6"/>
        <v>0</v>
      </c>
      <c r="O29" s="148"/>
    </row>
    <row r="30" spans="1:15" x14ac:dyDescent="0.25">
      <c r="A30" s="95" t="str">
        <f>'Liquidität - Rumpfgeschäftsjahr'!A30</f>
        <v>Buchführung, Beratung etc. 19%</v>
      </c>
      <c r="B30" s="70">
        <f>SUM('Rentabilität - Jahr 2'!B43)</f>
        <v>0</v>
      </c>
      <c r="C30" s="70">
        <f>SUM('Rentabilität - Jahr 2'!C43)</f>
        <v>0</v>
      </c>
      <c r="D30" s="70">
        <f>SUM('Rentabilität - Jahr 2'!D43)</f>
        <v>0</v>
      </c>
      <c r="E30" s="70">
        <f>SUM('Rentabilität - Jahr 2'!E43)</f>
        <v>0</v>
      </c>
      <c r="F30" s="70">
        <f>SUM('Rentabilität - Jahr 2'!F43)</f>
        <v>0</v>
      </c>
      <c r="G30" s="70">
        <f>SUM('Rentabilität - Jahr 2'!G43)</f>
        <v>0</v>
      </c>
      <c r="H30" s="70">
        <f>SUM('Rentabilität - Jahr 2'!H43)</f>
        <v>0</v>
      </c>
      <c r="I30" s="70">
        <f>SUM('Rentabilität - Jahr 2'!I43)</f>
        <v>0</v>
      </c>
      <c r="J30" s="70">
        <f>SUM('Rentabilität - Jahr 2'!J43)</f>
        <v>0</v>
      </c>
      <c r="K30" s="70">
        <f>SUM('Rentabilität - Jahr 2'!K43)</f>
        <v>0</v>
      </c>
      <c r="L30" s="70">
        <f>SUM('Rentabilität - Jahr 2'!L43)</f>
        <v>0</v>
      </c>
      <c r="M30" s="70">
        <f>SUM('Rentabilität - Jahr 2'!M43)</f>
        <v>0</v>
      </c>
      <c r="N30" s="75">
        <f t="shared" si="6"/>
        <v>0</v>
      </c>
      <c r="O30" s="148"/>
    </row>
    <row r="31" spans="1:15" x14ac:dyDescent="0.25">
      <c r="A31" s="95" t="str">
        <f>'Liquidität - Rumpfgeschäftsjahr'!A31</f>
        <v>Sonstige Kosten 19%</v>
      </c>
      <c r="B31" s="70">
        <f>SUM('Rentabilität - Jahr 2'!B44)</f>
        <v>0</v>
      </c>
      <c r="C31" s="70">
        <f>SUM('Rentabilität - Jahr 2'!C44)</f>
        <v>0</v>
      </c>
      <c r="D31" s="70">
        <f>SUM('Rentabilität - Jahr 2'!D44)</f>
        <v>0</v>
      </c>
      <c r="E31" s="70">
        <f>SUM('Rentabilität - Jahr 2'!E44)</f>
        <v>0</v>
      </c>
      <c r="F31" s="70">
        <f>SUM('Rentabilität - Jahr 2'!F44)</f>
        <v>0</v>
      </c>
      <c r="G31" s="70">
        <f>SUM('Rentabilität - Jahr 2'!G44)</f>
        <v>0</v>
      </c>
      <c r="H31" s="70">
        <f>SUM('Rentabilität - Jahr 2'!H44)</f>
        <v>0</v>
      </c>
      <c r="I31" s="70">
        <f>SUM('Rentabilität - Jahr 2'!I44)</f>
        <v>0</v>
      </c>
      <c r="J31" s="70">
        <f>SUM('Rentabilität - Jahr 2'!J44)</f>
        <v>0</v>
      </c>
      <c r="K31" s="70">
        <f>SUM('Rentabilität - Jahr 2'!K44)</f>
        <v>0</v>
      </c>
      <c r="L31" s="70">
        <f>SUM('Rentabilität - Jahr 2'!L44)</f>
        <v>0</v>
      </c>
      <c r="M31" s="70">
        <f>SUM('Rentabilität - Jahr 2'!M44)</f>
        <v>0</v>
      </c>
      <c r="N31" s="75">
        <f t="shared" si="6"/>
        <v>0</v>
      </c>
      <c r="O31" s="148"/>
    </row>
    <row r="32" spans="1:15" x14ac:dyDescent="0.25">
      <c r="A32" s="95" t="str">
        <f>'Liquidität - Rumpfgeschäftsjahr'!A32</f>
        <v>Softwarelizenz 19%</v>
      </c>
      <c r="B32" s="70">
        <f>SUM('Rentabilität - Jahr 2'!B45)</f>
        <v>0</v>
      </c>
      <c r="C32" s="70">
        <f>SUM('Rentabilität - Jahr 2'!C45)</f>
        <v>0</v>
      </c>
      <c r="D32" s="70">
        <f>SUM('Rentabilität - Jahr 2'!D45)</f>
        <v>0</v>
      </c>
      <c r="E32" s="70">
        <f>SUM('Rentabilität - Jahr 2'!E45)</f>
        <v>0</v>
      </c>
      <c r="F32" s="70">
        <f>SUM('Rentabilität - Jahr 2'!F45)</f>
        <v>0</v>
      </c>
      <c r="G32" s="70">
        <f>SUM('Rentabilität - Jahr 2'!G45)</f>
        <v>0</v>
      </c>
      <c r="H32" s="70">
        <f>SUM('Rentabilität - Jahr 2'!H45)</f>
        <v>0</v>
      </c>
      <c r="I32" s="70">
        <f>SUM('Rentabilität - Jahr 2'!I45)</f>
        <v>0</v>
      </c>
      <c r="J32" s="70">
        <f>SUM('Rentabilität - Jahr 2'!J45)</f>
        <v>0</v>
      </c>
      <c r="K32" s="70">
        <f>SUM('Rentabilität - Jahr 2'!K45)</f>
        <v>0</v>
      </c>
      <c r="L32" s="70">
        <f>SUM('Rentabilität - Jahr 2'!L45)</f>
        <v>0</v>
      </c>
      <c r="M32" s="70">
        <f>SUM('Rentabilität - Jahr 2'!M45)</f>
        <v>0</v>
      </c>
      <c r="N32" s="75">
        <f t="shared" si="6"/>
        <v>0</v>
      </c>
      <c r="O32" s="148"/>
    </row>
    <row r="33" spans="1:15" x14ac:dyDescent="0.25">
      <c r="A33" s="95" t="str">
        <f>'Liquidität - Rumpfgeschäftsjahr'!A33</f>
        <v>Investitionen 19%</v>
      </c>
      <c r="B33" s="129">
        <v>0</v>
      </c>
      <c r="C33" s="129">
        <v>0</v>
      </c>
      <c r="D33" s="129">
        <v>0</v>
      </c>
      <c r="E33" s="129">
        <v>0</v>
      </c>
      <c r="F33" s="129">
        <v>0</v>
      </c>
      <c r="G33" s="129">
        <v>0</v>
      </c>
      <c r="H33" s="129">
        <v>0</v>
      </c>
      <c r="I33" s="129" cm="1">
        <f t="array" ref="I33">_Tilgung</f>
        <v>0</v>
      </c>
      <c r="J33" s="129" cm="1">
        <f t="array" ref="J33">_Tilgung</f>
        <v>0</v>
      </c>
      <c r="K33" s="129" cm="1">
        <f t="array" ref="K33">_Tilgung</f>
        <v>0</v>
      </c>
      <c r="L33" s="129" cm="1">
        <f t="array" ref="L33">_Tilgung</f>
        <v>0</v>
      </c>
      <c r="M33" s="129" cm="1">
        <f t="array" ref="M33">_Tilgung</f>
        <v>0</v>
      </c>
      <c r="N33" s="75">
        <f t="shared" ref="N33" si="7">SUM(B33:M33)</f>
        <v>0</v>
      </c>
      <c r="O33" s="130" t="s">
        <v>207</v>
      </c>
    </row>
    <row r="34" spans="1:15" x14ac:dyDescent="0.25">
      <c r="A34" s="95" t="str">
        <f>'Liquidität - Rumpfgeschäftsjahr'!A34</f>
        <v>Tilgungen</v>
      </c>
      <c r="B34" s="129">
        <v>0</v>
      </c>
      <c r="C34" s="129">
        <v>0</v>
      </c>
      <c r="D34" s="129">
        <v>0</v>
      </c>
      <c r="E34" s="129">
        <v>0</v>
      </c>
      <c r="F34" s="129">
        <v>0</v>
      </c>
      <c r="G34" s="129">
        <v>0</v>
      </c>
      <c r="H34" s="129">
        <v>0</v>
      </c>
      <c r="I34" s="129" cm="1">
        <f t="array" ref="I34">_Tilgung</f>
        <v>0</v>
      </c>
      <c r="J34" s="129" cm="1">
        <f t="array" ref="J34">_Tilgung</f>
        <v>0</v>
      </c>
      <c r="K34" s="129" cm="1">
        <f t="array" ref="K34">_Tilgung</f>
        <v>0</v>
      </c>
      <c r="L34" s="129" cm="1">
        <f t="array" ref="L34">_Tilgung</f>
        <v>0</v>
      </c>
      <c r="M34" s="129" cm="1">
        <f t="array" ref="M34">_Tilgung</f>
        <v>0</v>
      </c>
      <c r="N34" s="75">
        <f t="shared" si="6"/>
        <v>0</v>
      </c>
      <c r="O34" s="130" t="s">
        <v>207</v>
      </c>
    </row>
    <row r="35" spans="1:15" x14ac:dyDescent="0.25">
      <c r="A35" s="95" t="str">
        <f>'Liquidität - Rumpfgeschäftsjahr'!A35</f>
        <v>Kreditzinsen</v>
      </c>
      <c r="B35" s="70">
        <f>SUM('Rentabilität - Jahr 2'!B46)</f>
        <v>0</v>
      </c>
      <c r="C35" s="70">
        <f>SUM('Rentabilität - Jahr 2'!C46)</f>
        <v>0</v>
      </c>
      <c r="D35" s="70">
        <f>SUM('Rentabilität - Jahr 2'!D46)</f>
        <v>0</v>
      </c>
      <c r="E35" s="70">
        <f>SUM('Rentabilität - Jahr 2'!E46)</f>
        <v>0</v>
      </c>
      <c r="F35" s="70">
        <f>SUM('Rentabilität - Jahr 2'!F46)</f>
        <v>0</v>
      </c>
      <c r="G35" s="70">
        <f>SUM('Rentabilität - Jahr 2'!G46)</f>
        <v>0</v>
      </c>
      <c r="H35" s="70">
        <f>SUM('Rentabilität - Jahr 2'!H46)</f>
        <v>0</v>
      </c>
      <c r="I35" s="70">
        <f>SUM('Rentabilität - Jahr 2'!I46)</f>
        <v>0</v>
      </c>
      <c r="J35" s="70">
        <f>SUM('Rentabilität - Jahr 2'!J46)</f>
        <v>0</v>
      </c>
      <c r="K35" s="70">
        <f>SUM('Rentabilität - Jahr 2'!K46)</f>
        <v>0</v>
      </c>
      <c r="L35" s="70">
        <f>SUM('Rentabilität - Jahr 2'!L46)</f>
        <v>0</v>
      </c>
      <c r="M35" s="70">
        <f>SUM('Rentabilität - Jahr 2'!M46)</f>
        <v>0</v>
      </c>
      <c r="N35" s="75">
        <f t="shared" si="6"/>
        <v>0</v>
      </c>
      <c r="O35" s="130" t="s">
        <v>207</v>
      </c>
    </row>
    <row r="36" spans="1:15" x14ac:dyDescent="0.25">
      <c r="A36" s="81" t="str">
        <f>'Liquidität - Rumpfgeschäftsjahr'!A36</f>
        <v>Umsatzsteuersaldo (Netto-Umsatz abzgl. Vorsteuer)</v>
      </c>
      <c r="B36" s="70">
        <f t="shared" ref="B36:M36" si="8">(B6/119*19+B7/107*7)-(B12/119*19)-(B13/119*19)-(SUM(B18:B27,B29:B33)/119*19)</f>
        <v>0</v>
      </c>
      <c r="C36" s="70">
        <f t="shared" si="8"/>
        <v>0</v>
      </c>
      <c r="D36" s="70">
        <f t="shared" si="8"/>
        <v>0</v>
      </c>
      <c r="E36" s="70">
        <f t="shared" si="8"/>
        <v>0</v>
      </c>
      <c r="F36" s="70">
        <f t="shared" si="8"/>
        <v>0</v>
      </c>
      <c r="G36" s="70">
        <f t="shared" si="8"/>
        <v>0</v>
      </c>
      <c r="H36" s="70">
        <f t="shared" si="8"/>
        <v>0</v>
      </c>
      <c r="I36" s="70">
        <f t="shared" si="8"/>
        <v>0</v>
      </c>
      <c r="J36" s="70">
        <f t="shared" si="8"/>
        <v>0</v>
      </c>
      <c r="K36" s="70">
        <f t="shared" si="8"/>
        <v>0</v>
      </c>
      <c r="L36" s="70">
        <f t="shared" si="8"/>
        <v>0</v>
      </c>
      <c r="M36" s="70">
        <f t="shared" si="8"/>
        <v>0</v>
      </c>
      <c r="N36" s="30"/>
      <c r="O36" s="56"/>
    </row>
    <row r="37" spans="1:15" x14ac:dyDescent="0.25">
      <c r="A37" s="77" t="s">
        <v>126</v>
      </c>
      <c r="B37" s="128">
        <f t="shared" ref="B37:M37" si="9">B14-B15</f>
        <v>0</v>
      </c>
      <c r="C37" s="128">
        <f t="shared" si="9"/>
        <v>0</v>
      </c>
      <c r="D37" s="128">
        <f t="shared" si="9"/>
        <v>0</v>
      </c>
      <c r="E37" s="128">
        <f t="shared" si="9"/>
        <v>0</v>
      </c>
      <c r="F37" s="128">
        <f t="shared" si="9"/>
        <v>0</v>
      </c>
      <c r="G37" s="128">
        <f t="shared" si="9"/>
        <v>0</v>
      </c>
      <c r="H37" s="128">
        <f t="shared" si="9"/>
        <v>0</v>
      </c>
      <c r="I37" s="128">
        <f t="shared" si="9"/>
        <v>0</v>
      </c>
      <c r="J37" s="128">
        <f t="shared" si="9"/>
        <v>0</v>
      </c>
      <c r="K37" s="128">
        <f t="shared" si="9"/>
        <v>0</v>
      </c>
      <c r="L37" s="128">
        <f t="shared" si="9"/>
        <v>0</v>
      </c>
      <c r="M37" s="128">
        <f t="shared" si="9"/>
        <v>0</v>
      </c>
      <c r="N37" s="99"/>
      <c r="O37" s="56"/>
    </row>
    <row r="38" spans="1:15" x14ac:dyDescent="0.25">
      <c r="A38" s="77" t="s">
        <v>127</v>
      </c>
      <c r="B38" s="103">
        <v>0</v>
      </c>
      <c r="C38" s="103">
        <v>0</v>
      </c>
      <c r="D38" s="103">
        <v>0</v>
      </c>
      <c r="E38" s="103">
        <v>0</v>
      </c>
      <c r="F38" s="103">
        <v>0</v>
      </c>
      <c r="G38" s="103">
        <v>0</v>
      </c>
      <c r="H38" s="103">
        <v>0</v>
      </c>
      <c r="I38" s="103">
        <v>0</v>
      </c>
      <c r="J38" s="103">
        <v>0</v>
      </c>
      <c r="K38" s="103">
        <v>0</v>
      </c>
      <c r="L38" s="103">
        <v>0</v>
      </c>
      <c r="M38" s="103">
        <v>0</v>
      </c>
      <c r="N38" s="99"/>
      <c r="O38" s="130" t="s">
        <v>207</v>
      </c>
    </row>
    <row r="39" spans="1:15" x14ac:dyDescent="0.25">
      <c r="A39" s="77" t="s">
        <v>128</v>
      </c>
      <c r="B39" s="78">
        <f t="shared" ref="B39:M39" si="10">B37-B38</f>
        <v>0</v>
      </c>
      <c r="C39" s="78">
        <f t="shared" si="10"/>
        <v>0</v>
      </c>
      <c r="D39" s="78">
        <f t="shared" si="10"/>
        <v>0</v>
      </c>
      <c r="E39" s="78">
        <f t="shared" si="10"/>
        <v>0</v>
      </c>
      <c r="F39" s="78">
        <f t="shared" si="10"/>
        <v>0</v>
      </c>
      <c r="G39" s="78">
        <f t="shared" si="10"/>
        <v>0</v>
      </c>
      <c r="H39" s="78">
        <f t="shared" si="10"/>
        <v>0</v>
      </c>
      <c r="I39" s="78">
        <f t="shared" si="10"/>
        <v>0</v>
      </c>
      <c r="J39" s="78">
        <f t="shared" si="10"/>
        <v>0</v>
      </c>
      <c r="K39" s="78">
        <f t="shared" si="10"/>
        <v>0</v>
      </c>
      <c r="L39" s="78">
        <f t="shared" si="10"/>
        <v>0</v>
      </c>
      <c r="M39" s="78">
        <f t="shared" si="10"/>
        <v>0</v>
      </c>
      <c r="N39" s="99"/>
      <c r="O39" s="29" t="s">
        <v>0</v>
      </c>
    </row>
    <row r="40" spans="1:15" x14ac:dyDescent="0.25">
      <c r="A40" s="77" t="s">
        <v>129</v>
      </c>
      <c r="B40" s="78">
        <f t="shared" ref="B40:M40" si="11">B4+B39</f>
        <v>0</v>
      </c>
      <c r="C40" s="78">
        <f t="shared" si="11"/>
        <v>0</v>
      </c>
      <c r="D40" s="78">
        <f t="shared" si="11"/>
        <v>0</v>
      </c>
      <c r="E40" s="78">
        <f t="shared" si="11"/>
        <v>0</v>
      </c>
      <c r="F40" s="78">
        <f t="shared" si="11"/>
        <v>0</v>
      </c>
      <c r="G40" s="78">
        <f t="shared" si="11"/>
        <v>0</v>
      </c>
      <c r="H40" s="78">
        <f t="shared" si="11"/>
        <v>0</v>
      </c>
      <c r="I40" s="78">
        <f t="shared" si="11"/>
        <v>0</v>
      </c>
      <c r="J40" s="78">
        <f t="shared" si="11"/>
        <v>0</v>
      </c>
      <c r="K40" s="78">
        <f t="shared" si="11"/>
        <v>0</v>
      </c>
      <c r="L40" s="78">
        <f t="shared" si="11"/>
        <v>0</v>
      </c>
      <c r="M40" s="78">
        <f t="shared" si="11"/>
        <v>0</v>
      </c>
      <c r="N40" s="99"/>
      <c r="O40" s="29" t="s">
        <v>0</v>
      </c>
    </row>
    <row r="41" spans="1:15" x14ac:dyDescent="0.25">
      <c r="A41" s="29" t="s">
        <v>130</v>
      </c>
      <c r="B41" s="94">
        <f>SUM('Liquidität - 1. Jahr'!M41)</f>
        <v>0</v>
      </c>
      <c r="C41" s="94">
        <f t="shared" ref="C41:M41" si="12">B41</f>
        <v>0</v>
      </c>
      <c r="D41" s="94">
        <f t="shared" si="12"/>
        <v>0</v>
      </c>
      <c r="E41" s="94">
        <f t="shared" si="12"/>
        <v>0</v>
      </c>
      <c r="F41" s="94">
        <f t="shared" si="12"/>
        <v>0</v>
      </c>
      <c r="G41" s="94">
        <f t="shared" si="12"/>
        <v>0</v>
      </c>
      <c r="H41" s="94">
        <f t="shared" si="12"/>
        <v>0</v>
      </c>
      <c r="I41" s="94">
        <f t="shared" si="12"/>
        <v>0</v>
      </c>
      <c r="J41" s="94">
        <f t="shared" si="12"/>
        <v>0</v>
      </c>
      <c r="K41" s="94">
        <f t="shared" si="12"/>
        <v>0</v>
      </c>
      <c r="L41" s="94">
        <f t="shared" si="12"/>
        <v>0</v>
      </c>
      <c r="M41" s="94">
        <f t="shared" si="12"/>
        <v>0</v>
      </c>
      <c r="N41" s="30"/>
      <c r="O41" s="29" t="s">
        <v>0</v>
      </c>
    </row>
    <row r="42" spans="1:15" x14ac:dyDescent="0.25">
      <c r="A42" s="77" t="s">
        <v>131</v>
      </c>
      <c r="B42" s="78">
        <f t="shared" ref="B42:M42" si="13">B41+B40</f>
        <v>0</v>
      </c>
      <c r="C42" s="78">
        <f t="shared" si="13"/>
        <v>0</v>
      </c>
      <c r="D42" s="78">
        <f t="shared" si="13"/>
        <v>0</v>
      </c>
      <c r="E42" s="78">
        <f t="shared" si="13"/>
        <v>0</v>
      </c>
      <c r="F42" s="78">
        <f t="shared" si="13"/>
        <v>0</v>
      </c>
      <c r="G42" s="78">
        <f t="shared" si="13"/>
        <v>0</v>
      </c>
      <c r="H42" s="78">
        <f t="shared" si="13"/>
        <v>0</v>
      </c>
      <c r="I42" s="78">
        <f t="shared" si="13"/>
        <v>0</v>
      </c>
      <c r="J42" s="78">
        <f t="shared" si="13"/>
        <v>0</v>
      </c>
      <c r="K42" s="78">
        <f t="shared" si="13"/>
        <v>0</v>
      </c>
      <c r="L42" s="78">
        <f t="shared" si="13"/>
        <v>0</v>
      </c>
      <c r="M42" s="78">
        <f t="shared" si="13"/>
        <v>0</v>
      </c>
      <c r="N42" s="99"/>
      <c r="O42" s="29" t="s">
        <v>0</v>
      </c>
    </row>
  </sheetData>
  <sheetProtection selectLockedCells="1"/>
  <phoneticPr fontId="30" type="noConversion"/>
  <pageMargins left="0.70866141732283472" right="0.70866141732283472" top="0.43307086614173229" bottom="0.51181102362204722" header="0.31496062992125984" footer="0.31496062992125984"/>
  <pageSetup paperSize="9" scale="8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O42"/>
  <sheetViews>
    <sheetView topLeftCell="A10" workbookViewId="0">
      <selection activeCell="B23" sqref="B23:B40"/>
    </sheetView>
  </sheetViews>
  <sheetFormatPr baseColWidth="10" defaultColWidth="8.7109375" defaultRowHeight="15" x14ac:dyDescent="0.25"/>
  <cols>
    <col min="1" max="1" width="44.42578125" bestFit="1" customWidth="1"/>
    <col min="2" max="13" width="8.140625" bestFit="1" customWidth="1"/>
    <col min="14" max="14" width="11" bestFit="1" customWidth="1"/>
    <col min="15" max="15" width="189.140625" bestFit="1" customWidth="1"/>
  </cols>
  <sheetData>
    <row r="1" spans="1:15" x14ac:dyDescent="0.25">
      <c r="A1" s="5" t="s">
        <v>38</v>
      </c>
      <c r="B1" s="5" t="s">
        <v>39</v>
      </c>
      <c r="C1" s="5" t="s">
        <v>40</v>
      </c>
      <c r="D1" s="5" t="s">
        <v>41</v>
      </c>
      <c r="E1" s="5" t="s">
        <v>42</v>
      </c>
      <c r="F1" s="5" t="s">
        <v>43</v>
      </c>
      <c r="G1" s="5" t="s">
        <v>44</v>
      </c>
      <c r="H1" s="5" t="s">
        <v>45</v>
      </c>
      <c r="I1" s="5" t="s">
        <v>46</v>
      </c>
      <c r="J1" s="5" t="s">
        <v>47</v>
      </c>
      <c r="K1" s="5" t="s">
        <v>48</v>
      </c>
      <c r="L1" s="5" t="s">
        <v>49</v>
      </c>
      <c r="M1" s="5" t="s">
        <v>50</v>
      </c>
      <c r="N1" s="5" t="s">
        <v>51</v>
      </c>
      <c r="O1" s="5" t="s">
        <v>52</v>
      </c>
    </row>
    <row r="2" spans="1:15" x14ac:dyDescent="0.25">
      <c r="A2" s="6" t="s">
        <v>53</v>
      </c>
      <c r="B2" s="6" t="s">
        <v>0</v>
      </c>
      <c r="C2" s="6" t="s">
        <v>0</v>
      </c>
      <c r="D2" s="6" t="s">
        <v>0</v>
      </c>
      <c r="E2" s="6" t="s">
        <v>0</v>
      </c>
      <c r="F2" s="6" t="s">
        <v>0</v>
      </c>
      <c r="G2" s="6" t="s">
        <v>0</v>
      </c>
      <c r="H2" s="6" t="s">
        <v>0</v>
      </c>
      <c r="I2" s="6" t="s">
        <v>0</v>
      </c>
      <c r="J2" s="6" t="s">
        <v>0</v>
      </c>
      <c r="K2" s="6" t="s">
        <v>0</v>
      </c>
      <c r="L2" s="6" t="s">
        <v>0</v>
      </c>
      <c r="M2" s="6" t="s">
        <v>0</v>
      </c>
      <c r="N2" s="6" t="s">
        <v>0</v>
      </c>
      <c r="O2" s="6" t="s">
        <v>0</v>
      </c>
    </row>
    <row r="3" spans="1:15" x14ac:dyDescent="0.25">
      <c r="A3" s="7" t="str">
        <f>'Rentabilität - Rumpfjahr'!A7</f>
        <v>Geschäftsbereich 1</v>
      </c>
      <c r="B3" s="10">
        <v>0</v>
      </c>
      <c r="C3" s="10">
        <v>0</v>
      </c>
      <c r="D3" s="10">
        <v>0</v>
      </c>
      <c r="E3" s="10">
        <v>0</v>
      </c>
      <c r="F3" s="10">
        <v>0</v>
      </c>
      <c r="G3" s="10">
        <v>0</v>
      </c>
      <c r="H3" s="10">
        <v>0</v>
      </c>
      <c r="I3" s="10">
        <v>0</v>
      </c>
      <c r="J3" s="10">
        <v>0</v>
      </c>
      <c r="K3" s="10">
        <v>0</v>
      </c>
      <c r="L3" s="10">
        <v>0</v>
      </c>
      <c r="M3" s="10">
        <v>0</v>
      </c>
      <c r="N3" s="8">
        <f t="shared" ref="N3:N8" si="0">SUM(B3:M3)</f>
        <v>0</v>
      </c>
      <c r="O3" s="9" t="s">
        <v>0</v>
      </c>
    </row>
    <row r="4" spans="1:15" x14ac:dyDescent="0.25">
      <c r="A4" s="7" t="str">
        <f>'Rentabilität - Rumpfjahr'!A8</f>
        <v>Geschäftsbereich 2</v>
      </c>
      <c r="B4" s="10">
        <v>0</v>
      </c>
      <c r="C4" s="10">
        <v>0</v>
      </c>
      <c r="D4" s="10">
        <v>0</v>
      </c>
      <c r="E4" s="10">
        <v>0</v>
      </c>
      <c r="F4" s="10">
        <v>0</v>
      </c>
      <c r="G4" s="10">
        <v>0</v>
      </c>
      <c r="H4" s="10">
        <v>0</v>
      </c>
      <c r="I4" s="10">
        <v>0</v>
      </c>
      <c r="J4" s="10">
        <v>0</v>
      </c>
      <c r="K4" s="10">
        <v>0</v>
      </c>
      <c r="L4" s="10">
        <v>0</v>
      </c>
      <c r="M4" s="10">
        <v>0</v>
      </c>
      <c r="N4" s="8">
        <f t="shared" si="0"/>
        <v>0</v>
      </c>
      <c r="O4" s="9" t="s">
        <v>0</v>
      </c>
    </row>
    <row r="5" spans="1:15" x14ac:dyDescent="0.25">
      <c r="A5" s="7" t="str">
        <f>'Rentabilität - Rumpfjahr'!A9</f>
        <v>Geschäftsbereich 3</v>
      </c>
      <c r="B5" s="10">
        <v>0</v>
      </c>
      <c r="C5" s="10">
        <v>0</v>
      </c>
      <c r="D5" s="10">
        <v>0</v>
      </c>
      <c r="E5" s="10">
        <v>0</v>
      </c>
      <c r="F5" s="10">
        <v>0</v>
      </c>
      <c r="G5" s="10">
        <v>0</v>
      </c>
      <c r="H5" s="10">
        <v>0</v>
      </c>
      <c r="I5" s="10">
        <v>0</v>
      </c>
      <c r="J5" s="10">
        <v>0</v>
      </c>
      <c r="K5" s="10">
        <v>0</v>
      </c>
      <c r="L5" s="10">
        <v>0</v>
      </c>
      <c r="M5" s="10">
        <v>0</v>
      </c>
      <c r="N5" s="8">
        <f t="shared" si="0"/>
        <v>0</v>
      </c>
      <c r="O5" s="9" t="s">
        <v>0</v>
      </c>
    </row>
    <row r="6" spans="1:15" x14ac:dyDescent="0.25">
      <c r="A6" s="7" t="str">
        <f>'Rentabilität - Rumpfjahr'!A10</f>
        <v>Geschäftsbereich 4</v>
      </c>
      <c r="B6" s="10">
        <v>0</v>
      </c>
      <c r="C6" s="10">
        <v>0</v>
      </c>
      <c r="D6" s="10">
        <v>0</v>
      </c>
      <c r="E6" s="10">
        <v>0</v>
      </c>
      <c r="F6" s="10">
        <v>0</v>
      </c>
      <c r="G6" s="10">
        <v>0</v>
      </c>
      <c r="H6" s="10">
        <v>0</v>
      </c>
      <c r="I6" s="10">
        <v>0</v>
      </c>
      <c r="J6" s="10">
        <v>0</v>
      </c>
      <c r="K6" s="10">
        <v>0</v>
      </c>
      <c r="L6" s="10">
        <v>0</v>
      </c>
      <c r="M6" s="10">
        <v>0</v>
      </c>
      <c r="N6" s="8">
        <f t="shared" si="0"/>
        <v>0</v>
      </c>
      <c r="O6" s="9" t="s">
        <v>0</v>
      </c>
    </row>
    <row r="7" spans="1:15" x14ac:dyDescent="0.25">
      <c r="A7" s="7" t="str">
        <f>'Rentabilität - Rumpfjahr'!A11</f>
        <v>Geschäftsbereich 5</v>
      </c>
      <c r="B7" s="10">
        <v>0</v>
      </c>
      <c r="C7" s="10">
        <v>0</v>
      </c>
      <c r="D7" s="10">
        <v>0</v>
      </c>
      <c r="E7" s="10">
        <v>0</v>
      </c>
      <c r="F7" s="10">
        <v>0</v>
      </c>
      <c r="G7" s="10">
        <v>0</v>
      </c>
      <c r="H7" s="10">
        <v>0</v>
      </c>
      <c r="I7" s="10">
        <v>0</v>
      </c>
      <c r="J7" s="10">
        <v>0</v>
      </c>
      <c r="K7" s="10">
        <v>0</v>
      </c>
      <c r="L7" s="10">
        <v>0</v>
      </c>
      <c r="M7" s="10">
        <v>0</v>
      </c>
      <c r="N7" s="8">
        <f t="shared" si="0"/>
        <v>0</v>
      </c>
      <c r="O7" s="9" t="s">
        <v>0</v>
      </c>
    </row>
    <row r="8" spans="1:15" x14ac:dyDescent="0.25">
      <c r="A8" s="11" t="s">
        <v>58</v>
      </c>
      <c r="B8" s="12">
        <f t="shared" ref="B8:M8" si="1">SUM(B3:B7)</f>
        <v>0</v>
      </c>
      <c r="C8" s="12">
        <f t="shared" si="1"/>
        <v>0</v>
      </c>
      <c r="D8" s="12">
        <f t="shared" si="1"/>
        <v>0</v>
      </c>
      <c r="E8" s="12">
        <f t="shared" si="1"/>
        <v>0</v>
      </c>
      <c r="F8" s="12">
        <f t="shared" si="1"/>
        <v>0</v>
      </c>
      <c r="G8" s="12">
        <f t="shared" si="1"/>
        <v>0</v>
      </c>
      <c r="H8" s="12">
        <f t="shared" si="1"/>
        <v>0</v>
      </c>
      <c r="I8" s="12">
        <f t="shared" si="1"/>
        <v>0</v>
      </c>
      <c r="J8" s="12">
        <f t="shared" si="1"/>
        <v>0</v>
      </c>
      <c r="K8" s="12">
        <f t="shared" si="1"/>
        <v>0</v>
      </c>
      <c r="L8" s="12">
        <f t="shared" si="1"/>
        <v>0</v>
      </c>
      <c r="M8" s="12">
        <f t="shared" si="1"/>
        <v>0</v>
      </c>
      <c r="N8" s="12">
        <f t="shared" si="0"/>
        <v>0</v>
      </c>
      <c r="O8" s="11" t="s">
        <v>0</v>
      </c>
    </row>
    <row r="9" spans="1:15" x14ac:dyDescent="0.25">
      <c r="A9" s="6" t="s">
        <v>59</v>
      </c>
      <c r="B9" s="6" t="s">
        <v>0</v>
      </c>
      <c r="C9" s="6" t="s">
        <v>0</v>
      </c>
      <c r="D9" s="6" t="s">
        <v>0</v>
      </c>
      <c r="E9" s="6" t="s">
        <v>0</v>
      </c>
      <c r="F9" s="6" t="s">
        <v>0</v>
      </c>
      <c r="G9" s="6" t="s">
        <v>0</v>
      </c>
      <c r="H9" s="6" t="s">
        <v>0</v>
      </c>
      <c r="I9" s="6" t="s">
        <v>0</v>
      </c>
      <c r="J9" s="6" t="s">
        <v>0</v>
      </c>
      <c r="K9" s="6" t="s">
        <v>0</v>
      </c>
      <c r="L9" s="6" t="s">
        <v>0</v>
      </c>
      <c r="M9" s="6" t="s">
        <v>0</v>
      </c>
      <c r="N9" s="6" t="s">
        <v>0</v>
      </c>
      <c r="O9" s="6" t="s">
        <v>0</v>
      </c>
    </row>
    <row r="10" spans="1:15" x14ac:dyDescent="0.25">
      <c r="A10" s="7" t="str">
        <f>'Rentabilität - Rumpfjahr'!A14</f>
        <v>Geschäftsbereich 6</v>
      </c>
      <c r="B10" s="10">
        <v>0</v>
      </c>
      <c r="C10" s="10">
        <v>0</v>
      </c>
      <c r="D10" s="10">
        <v>0</v>
      </c>
      <c r="E10" s="10">
        <v>0</v>
      </c>
      <c r="F10" s="10">
        <v>0</v>
      </c>
      <c r="G10" s="10">
        <v>0</v>
      </c>
      <c r="H10" s="10">
        <v>0</v>
      </c>
      <c r="I10" s="10">
        <v>0</v>
      </c>
      <c r="J10" s="10">
        <v>0</v>
      </c>
      <c r="K10" s="10">
        <v>0</v>
      </c>
      <c r="L10" s="10">
        <v>0</v>
      </c>
      <c r="M10" s="10">
        <v>0</v>
      </c>
      <c r="N10" s="8">
        <f>SUM(B10:M10)</f>
        <v>0</v>
      </c>
      <c r="O10" s="9" t="s">
        <v>0</v>
      </c>
    </row>
    <row r="11" spans="1:15" x14ac:dyDescent="0.25">
      <c r="A11" s="7" t="str">
        <f>'Rentabilität - Rumpfjahr'!A15</f>
        <v>Geschäftsbereich 7</v>
      </c>
      <c r="B11" s="10">
        <v>0</v>
      </c>
      <c r="C11" s="10">
        <v>0</v>
      </c>
      <c r="D11" s="10">
        <v>0</v>
      </c>
      <c r="E11" s="10">
        <v>0</v>
      </c>
      <c r="F11" s="10">
        <v>0</v>
      </c>
      <c r="G11" s="10">
        <v>0</v>
      </c>
      <c r="H11" s="10">
        <v>0</v>
      </c>
      <c r="I11" s="10">
        <v>0</v>
      </c>
      <c r="J11" s="10">
        <v>0</v>
      </c>
      <c r="K11" s="10">
        <v>0</v>
      </c>
      <c r="L11" s="10">
        <v>0</v>
      </c>
      <c r="M11" s="10">
        <v>0</v>
      </c>
      <c r="N11" s="8">
        <f>SUM(B11:M11)</f>
        <v>0</v>
      </c>
      <c r="O11" s="9" t="s">
        <v>0</v>
      </c>
    </row>
    <row r="12" spans="1:15" x14ac:dyDescent="0.25">
      <c r="A12" s="11" t="s">
        <v>62</v>
      </c>
      <c r="B12" s="12">
        <f t="shared" ref="B12:M12" si="2">SUM(B10:B11)</f>
        <v>0</v>
      </c>
      <c r="C12" s="12">
        <f t="shared" si="2"/>
        <v>0</v>
      </c>
      <c r="D12" s="12">
        <f t="shared" si="2"/>
        <v>0</v>
      </c>
      <c r="E12" s="12">
        <f t="shared" si="2"/>
        <v>0</v>
      </c>
      <c r="F12" s="12">
        <f t="shared" si="2"/>
        <v>0</v>
      </c>
      <c r="G12" s="12">
        <f t="shared" si="2"/>
        <v>0</v>
      </c>
      <c r="H12" s="12">
        <f t="shared" si="2"/>
        <v>0</v>
      </c>
      <c r="I12" s="12">
        <f t="shared" si="2"/>
        <v>0</v>
      </c>
      <c r="J12" s="12">
        <f t="shared" si="2"/>
        <v>0</v>
      </c>
      <c r="K12" s="12">
        <f t="shared" si="2"/>
        <v>0</v>
      </c>
      <c r="L12" s="12">
        <f t="shared" si="2"/>
        <v>0</v>
      </c>
      <c r="M12" s="12">
        <f t="shared" si="2"/>
        <v>0</v>
      </c>
      <c r="N12" s="12">
        <f>SUM(B12:M12)</f>
        <v>0</v>
      </c>
      <c r="O12" s="11" t="s">
        <v>0</v>
      </c>
    </row>
    <row r="13" spans="1:15" x14ac:dyDescent="0.25">
      <c r="A13" s="6" t="s">
        <v>63</v>
      </c>
      <c r="B13" s="6" t="s">
        <v>0</v>
      </c>
      <c r="C13" s="6" t="s">
        <v>0</v>
      </c>
      <c r="D13" s="6" t="s">
        <v>0</v>
      </c>
      <c r="E13" s="6" t="s">
        <v>0</v>
      </c>
      <c r="F13" s="6" t="s">
        <v>0</v>
      </c>
      <c r="G13" s="6" t="s">
        <v>0</v>
      </c>
      <c r="H13" s="6" t="s">
        <v>0</v>
      </c>
      <c r="I13" s="6" t="s">
        <v>0</v>
      </c>
      <c r="J13" s="6" t="s">
        <v>0</v>
      </c>
      <c r="K13" s="6" t="s">
        <v>0</v>
      </c>
      <c r="L13" s="6" t="s">
        <v>0</v>
      </c>
      <c r="M13" s="6" t="s">
        <v>0</v>
      </c>
      <c r="N13" s="6" t="s">
        <v>0</v>
      </c>
      <c r="O13" s="6" t="s">
        <v>0</v>
      </c>
    </row>
    <row r="14" spans="1:15" x14ac:dyDescent="0.25">
      <c r="A14" s="7" t="str">
        <f>'Rentabilität - Rumpfjahr'!A19</f>
        <v>Geschäftsbereich 9</v>
      </c>
      <c r="B14" s="10">
        <v>0</v>
      </c>
      <c r="C14" s="10">
        <v>0</v>
      </c>
      <c r="D14" s="10">
        <v>0</v>
      </c>
      <c r="E14" s="10">
        <v>0</v>
      </c>
      <c r="F14" s="10">
        <v>0</v>
      </c>
      <c r="G14" s="10">
        <v>0</v>
      </c>
      <c r="H14" s="10">
        <v>0</v>
      </c>
      <c r="I14" s="10">
        <v>0</v>
      </c>
      <c r="J14" s="10">
        <v>0</v>
      </c>
      <c r="K14" s="10">
        <v>0</v>
      </c>
      <c r="L14" s="10">
        <v>0</v>
      </c>
      <c r="M14" s="10">
        <v>0</v>
      </c>
      <c r="N14" s="8">
        <f>SUM(B14:M14)</f>
        <v>0</v>
      </c>
      <c r="O14" s="9" t="s">
        <v>0</v>
      </c>
    </row>
    <row r="15" spans="1:15" x14ac:dyDescent="0.25">
      <c r="A15" s="7" t="str">
        <f>'Rentabilität - Rumpfjahr'!A20</f>
        <v>Geschäftsbereich 10</v>
      </c>
      <c r="B15" s="10">
        <v>0</v>
      </c>
      <c r="C15" s="10">
        <v>0</v>
      </c>
      <c r="D15" s="10">
        <v>0</v>
      </c>
      <c r="E15" s="10">
        <v>0</v>
      </c>
      <c r="F15" s="10">
        <v>0</v>
      </c>
      <c r="G15" s="10">
        <v>0</v>
      </c>
      <c r="H15" s="10">
        <v>0</v>
      </c>
      <c r="I15" s="10">
        <v>0</v>
      </c>
      <c r="J15" s="10">
        <v>0</v>
      </c>
      <c r="K15" s="10">
        <v>0</v>
      </c>
      <c r="L15" s="10">
        <v>0</v>
      </c>
      <c r="M15" s="10">
        <v>0</v>
      </c>
      <c r="N15" s="8">
        <f>SUM(B15:M15)</f>
        <v>0</v>
      </c>
      <c r="O15" s="9" t="s">
        <v>0</v>
      </c>
    </row>
    <row r="16" spans="1:15" x14ac:dyDescent="0.25">
      <c r="A16" s="11" t="s">
        <v>64</v>
      </c>
      <c r="B16" s="12">
        <f t="shared" ref="B16:M16" si="3">SUM(B14:B15)</f>
        <v>0</v>
      </c>
      <c r="C16" s="12">
        <f t="shared" si="3"/>
        <v>0</v>
      </c>
      <c r="D16" s="12">
        <f t="shared" si="3"/>
        <v>0</v>
      </c>
      <c r="E16" s="12">
        <f t="shared" si="3"/>
        <v>0</v>
      </c>
      <c r="F16" s="12">
        <f t="shared" si="3"/>
        <v>0</v>
      </c>
      <c r="G16" s="12">
        <f t="shared" si="3"/>
        <v>0</v>
      </c>
      <c r="H16" s="12">
        <f t="shared" si="3"/>
        <v>0</v>
      </c>
      <c r="I16" s="12">
        <f t="shared" si="3"/>
        <v>0</v>
      </c>
      <c r="J16" s="12">
        <f t="shared" si="3"/>
        <v>0</v>
      </c>
      <c r="K16" s="12">
        <f t="shared" si="3"/>
        <v>0</v>
      </c>
      <c r="L16" s="12">
        <f t="shared" si="3"/>
        <v>0</v>
      </c>
      <c r="M16" s="12">
        <f t="shared" si="3"/>
        <v>0</v>
      </c>
      <c r="N16" s="12">
        <f>SUM(B16:M16)</f>
        <v>0</v>
      </c>
      <c r="O16" s="11" t="s">
        <v>0</v>
      </c>
    </row>
    <row r="17" spans="1:15" x14ac:dyDescent="0.25">
      <c r="A17" s="6" t="s">
        <v>65</v>
      </c>
      <c r="B17" s="13">
        <f t="shared" ref="B17:N17" si="4">SUM(B8,B12,B16)</f>
        <v>0</v>
      </c>
      <c r="C17" s="13">
        <f t="shared" si="4"/>
        <v>0</v>
      </c>
      <c r="D17" s="13">
        <f t="shared" si="4"/>
        <v>0</v>
      </c>
      <c r="E17" s="13">
        <f t="shared" si="4"/>
        <v>0</v>
      </c>
      <c r="F17" s="13">
        <f t="shared" si="4"/>
        <v>0</v>
      </c>
      <c r="G17" s="13">
        <f t="shared" si="4"/>
        <v>0</v>
      </c>
      <c r="H17" s="13">
        <f t="shared" si="4"/>
        <v>0</v>
      </c>
      <c r="I17" s="13">
        <f t="shared" si="4"/>
        <v>0</v>
      </c>
      <c r="J17" s="13">
        <f t="shared" si="4"/>
        <v>0</v>
      </c>
      <c r="K17" s="13">
        <f t="shared" si="4"/>
        <v>0</v>
      </c>
      <c r="L17" s="13">
        <f t="shared" si="4"/>
        <v>0</v>
      </c>
      <c r="M17" s="13">
        <f t="shared" si="4"/>
        <v>0</v>
      </c>
      <c r="N17" s="13">
        <f t="shared" si="4"/>
        <v>0</v>
      </c>
      <c r="O17" s="6" t="s">
        <v>0</v>
      </c>
    </row>
    <row r="18" spans="1:15" x14ac:dyDescent="0.25">
      <c r="A18" s="9" t="s">
        <v>0</v>
      </c>
      <c r="B18" s="9" t="s">
        <v>0</v>
      </c>
      <c r="C18" s="9" t="s">
        <v>0</v>
      </c>
      <c r="D18" s="9" t="s">
        <v>0</v>
      </c>
      <c r="E18" s="9" t="s">
        <v>0</v>
      </c>
      <c r="F18" s="9" t="s">
        <v>0</v>
      </c>
      <c r="G18" s="9" t="s">
        <v>0</v>
      </c>
      <c r="H18" s="9" t="s">
        <v>0</v>
      </c>
      <c r="I18" s="9" t="s">
        <v>0</v>
      </c>
      <c r="J18" s="9" t="s">
        <v>0</v>
      </c>
      <c r="K18" s="9" t="s">
        <v>0</v>
      </c>
      <c r="L18" s="9" t="s">
        <v>0</v>
      </c>
      <c r="M18" s="9" t="s">
        <v>0</v>
      </c>
      <c r="N18" s="9" t="s">
        <v>0</v>
      </c>
      <c r="O18" s="9" t="s">
        <v>0</v>
      </c>
    </row>
    <row r="19" spans="1:15" x14ac:dyDescent="0.25">
      <c r="A19" s="5" t="s">
        <v>66</v>
      </c>
      <c r="B19" s="5" t="s">
        <v>39</v>
      </c>
      <c r="C19" s="5" t="s">
        <v>40</v>
      </c>
      <c r="D19" s="5" t="s">
        <v>41</v>
      </c>
      <c r="E19" s="5" t="s">
        <v>42</v>
      </c>
      <c r="F19" s="5" t="s">
        <v>43</v>
      </c>
      <c r="G19" s="5" t="s">
        <v>44</v>
      </c>
      <c r="H19" s="5" t="s">
        <v>45</v>
      </c>
      <c r="I19" s="5" t="s">
        <v>46</v>
      </c>
      <c r="J19" s="5" t="s">
        <v>47</v>
      </c>
      <c r="K19" s="5" t="s">
        <v>48</v>
      </c>
      <c r="L19" s="5" t="s">
        <v>49</v>
      </c>
      <c r="M19" s="5" t="s">
        <v>50</v>
      </c>
      <c r="N19" s="5" t="s">
        <v>51</v>
      </c>
      <c r="O19" s="5" t="s">
        <v>0</v>
      </c>
    </row>
    <row r="20" spans="1:15" x14ac:dyDescent="0.25">
      <c r="A20" s="9" t="s">
        <v>67</v>
      </c>
      <c r="B20" s="10">
        <v>0</v>
      </c>
      <c r="C20" s="10">
        <v>0</v>
      </c>
      <c r="D20" s="10">
        <v>0</v>
      </c>
      <c r="E20" s="10">
        <v>0</v>
      </c>
      <c r="F20" s="10">
        <v>0</v>
      </c>
      <c r="G20" s="10">
        <v>0</v>
      </c>
      <c r="H20" s="10">
        <v>0</v>
      </c>
      <c r="I20" s="10">
        <v>0</v>
      </c>
      <c r="J20" s="10">
        <v>0</v>
      </c>
      <c r="K20" s="10">
        <v>0</v>
      </c>
      <c r="L20" s="10">
        <v>0</v>
      </c>
      <c r="M20" s="10">
        <v>0</v>
      </c>
      <c r="N20" s="8">
        <f>SUM(B20:M20)</f>
        <v>0</v>
      </c>
      <c r="O20" s="9" t="s">
        <v>0</v>
      </c>
    </row>
    <row r="21" spans="1:15" x14ac:dyDescent="0.25">
      <c r="A21" s="9" t="s">
        <v>68</v>
      </c>
      <c r="B21" s="10">
        <v>0</v>
      </c>
      <c r="C21" s="10">
        <v>0</v>
      </c>
      <c r="D21" s="10">
        <v>0</v>
      </c>
      <c r="E21" s="10">
        <v>0</v>
      </c>
      <c r="F21" s="10">
        <v>0</v>
      </c>
      <c r="G21" s="10">
        <v>0</v>
      </c>
      <c r="H21" s="10">
        <v>0</v>
      </c>
      <c r="I21" s="10">
        <v>0</v>
      </c>
      <c r="J21" s="10">
        <v>0</v>
      </c>
      <c r="K21" s="10">
        <v>0</v>
      </c>
      <c r="L21" s="10">
        <v>0</v>
      </c>
      <c r="M21" s="10">
        <v>0</v>
      </c>
      <c r="N21" s="8">
        <f>SUM(B21:M21)</f>
        <v>0</v>
      </c>
      <c r="O21" s="9" t="s">
        <v>0</v>
      </c>
    </row>
    <row r="22" spans="1:15" x14ac:dyDescent="0.25">
      <c r="A22" s="6" t="s">
        <v>69</v>
      </c>
      <c r="B22" s="13">
        <f t="shared" ref="B22:N22" si="5">B17-B20-B21</f>
        <v>0</v>
      </c>
      <c r="C22" s="13">
        <f t="shared" si="5"/>
        <v>0</v>
      </c>
      <c r="D22" s="13">
        <f t="shared" si="5"/>
        <v>0</v>
      </c>
      <c r="E22" s="13">
        <f t="shared" si="5"/>
        <v>0</v>
      </c>
      <c r="F22" s="13">
        <f t="shared" si="5"/>
        <v>0</v>
      </c>
      <c r="G22" s="13">
        <f t="shared" si="5"/>
        <v>0</v>
      </c>
      <c r="H22" s="13">
        <f t="shared" si="5"/>
        <v>0</v>
      </c>
      <c r="I22" s="13">
        <f t="shared" si="5"/>
        <v>0</v>
      </c>
      <c r="J22" s="13">
        <f t="shared" si="5"/>
        <v>0</v>
      </c>
      <c r="K22" s="13">
        <f t="shared" si="5"/>
        <v>0</v>
      </c>
      <c r="L22" s="13">
        <f t="shared" si="5"/>
        <v>0</v>
      </c>
      <c r="M22" s="13">
        <f t="shared" si="5"/>
        <v>0</v>
      </c>
      <c r="N22" s="13">
        <f t="shared" si="5"/>
        <v>0</v>
      </c>
      <c r="O22" s="6" t="s">
        <v>0</v>
      </c>
    </row>
    <row r="23" spans="1:15" x14ac:dyDescent="0.25">
      <c r="A23" s="4" t="s">
        <v>70</v>
      </c>
      <c r="B23" s="10">
        <v>1</v>
      </c>
      <c r="C23" s="10">
        <v>0</v>
      </c>
      <c r="D23" s="10">
        <v>0</v>
      </c>
      <c r="E23" s="10">
        <v>0</v>
      </c>
      <c r="F23" s="10">
        <v>0</v>
      </c>
      <c r="G23" s="10">
        <v>0</v>
      </c>
      <c r="H23" s="10">
        <v>0</v>
      </c>
      <c r="I23" s="10">
        <v>0</v>
      </c>
      <c r="J23" s="10">
        <v>0</v>
      </c>
      <c r="K23" s="10">
        <v>0</v>
      </c>
      <c r="L23" s="10">
        <v>0</v>
      </c>
      <c r="M23" s="10">
        <v>0</v>
      </c>
      <c r="N23" s="8">
        <f t="shared" ref="N23:N41" si="6">SUM(B23:M23)</f>
        <v>1</v>
      </c>
      <c r="O23" s="9" t="s">
        <v>71</v>
      </c>
    </row>
    <row r="24" spans="1:15" x14ac:dyDescent="0.25">
      <c r="A24" s="4" t="s">
        <v>72</v>
      </c>
      <c r="B24" s="10">
        <v>2</v>
      </c>
      <c r="C24" s="10">
        <v>0</v>
      </c>
      <c r="D24" s="10">
        <v>0</v>
      </c>
      <c r="E24" s="10">
        <v>0</v>
      </c>
      <c r="F24" s="10">
        <v>0</v>
      </c>
      <c r="G24" s="10">
        <v>0</v>
      </c>
      <c r="H24" s="10">
        <v>0</v>
      </c>
      <c r="I24" s="10">
        <v>0</v>
      </c>
      <c r="J24" s="10">
        <v>0</v>
      </c>
      <c r="K24" s="10">
        <v>0</v>
      </c>
      <c r="L24" s="10">
        <v>0</v>
      </c>
      <c r="M24" s="10">
        <v>0</v>
      </c>
      <c r="N24" s="8">
        <f t="shared" si="6"/>
        <v>2</v>
      </c>
      <c r="O24" s="9" t="s">
        <v>0</v>
      </c>
    </row>
    <row r="25" spans="1:15" x14ac:dyDescent="0.25">
      <c r="A25" s="4" t="s">
        <v>73</v>
      </c>
      <c r="B25" s="10">
        <v>3</v>
      </c>
      <c r="C25" s="10">
        <v>0</v>
      </c>
      <c r="D25" s="10">
        <v>0</v>
      </c>
      <c r="E25" s="10">
        <v>0</v>
      </c>
      <c r="F25" s="10">
        <v>0</v>
      </c>
      <c r="G25" s="10">
        <v>0</v>
      </c>
      <c r="H25" s="10">
        <v>0</v>
      </c>
      <c r="I25" s="10">
        <v>0</v>
      </c>
      <c r="J25" s="10">
        <v>0</v>
      </c>
      <c r="K25" s="10">
        <v>0</v>
      </c>
      <c r="L25" s="10">
        <v>0</v>
      </c>
      <c r="M25" s="10">
        <v>0</v>
      </c>
      <c r="N25" s="8">
        <f t="shared" si="6"/>
        <v>3</v>
      </c>
      <c r="O25" s="9" t="s">
        <v>0</v>
      </c>
    </row>
    <row r="26" spans="1:15" x14ac:dyDescent="0.25">
      <c r="A26" s="4" t="s">
        <v>74</v>
      </c>
      <c r="B26" s="10">
        <v>4</v>
      </c>
      <c r="C26" s="10">
        <v>0</v>
      </c>
      <c r="D26" s="10">
        <v>0</v>
      </c>
      <c r="E26" s="10">
        <v>0</v>
      </c>
      <c r="F26" s="10">
        <v>0</v>
      </c>
      <c r="G26" s="10">
        <v>0</v>
      </c>
      <c r="H26" s="10">
        <v>0</v>
      </c>
      <c r="I26" s="10">
        <v>0</v>
      </c>
      <c r="J26" s="10">
        <v>0</v>
      </c>
      <c r="K26" s="10">
        <v>0</v>
      </c>
      <c r="L26" s="10">
        <v>0</v>
      </c>
      <c r="M26" s="10">
        <v>0</v>
      </c>
      <c r="N26" s="8">
        <f t="shared" si="6"/>
        <v>4</v>
      </c>
      <c r="O26" s="9" t="s">
        <v>0</v>
      </c>
    </row>
    <row r="27" spans="1:15" x14ac:dyDescent="0.25">
      <c r="A27" s="4" t="s">
        <v>75</v>
      </c>
      <c r="B27" s="10">
        <v>5</v>
      </c>
      <c r="C27" s="10">
        <v>0</v>
      </c>
      <c r="D27" s="10">
        <v>0</v>
      </c>
      <c r="E27" s="10">
        <v>0</v>
      </c>
      <c r="F27" s="10">
        <v>0</v>
      </c>
      <c r="G27" s="10">
        <v>0</v>
      </c>
      <c r="H27" s="10">
        <v>0</v>
      </c>
      <c r="I27" s="10">
        <v>0</v>
      </c>
      <c r="J27" s="10">
        <v>0</v>
      </c>
      <c r="K27" s="10">
        <v>0</v>
      </c>
      <c r="L27" s="10">
        <v>0</v>
      </c>
      <c r="M27" s="10">
        <v>0</v>
      </c>
      <c r="N27" s="8">
        <f t="shared" si="6"/>
        <v>5</v>
      </c>
      <c r="O27" s="9" t="s">
        <v>0</v>
      </c>
    </row>
    <row r="28" spans="1:15" x14ac:dyDescent="0.25">
      <c r="A28" s="4" t="s">
        <v>76</v>
      </c>
      <c r="B28" s="10">
        <v>6</v>
      </c>
      <c r="C28" s="10">
        <v>0</v>
      </c>
      <c r="D28" s="10">
        <v>0</v>
      </c>
      <c r="E28" s="10">
        <v>0</v>
      </c>
      <c r="F28" s="10">
        <v>0</v>
      </c>
      <c r="G28" s="10">
        <v>0</v>
      </c>
      <c r="H28" s="10">
        <v>0</v>
      </c>
      <c r="I28" s="10">
        <v>0</v>
      </c>
      <c r="J28" s="10">
        <v>0</v>
      </c>
      <c r="K28" s="10">
        <v>0</v>
      </c>
      <c r="L28" s="10">
        <v>0</v>
      </c>
      <c r="M28" s="10">
        <v>0</v>
      </c>
      <c r="N28" s="8">
        <f t="shared" si="6"/>
        <v>6</v>
      </c>
      <c r="O28" s="9" t="s">
        <v>90</v>
      </c>
    </row>
    <row r="29" spans="1:15" x14ac:dyDescent="0.25">
      <c r="A29" s="2" t="s">
        <v>135</v>
      </c>
      <c r="B29" s="10">
        <v>7</v>
      </c>
      <c r="C29" s="10">
        <v>0</v>
      </c>
      <c r="D29" s="10">
        <v>0</v>
      </c>
      <c r="E29" s="10">
        <v>0</v>
      </c>
      <c r="F29" s="10">
        <v>0</v>
      </c>
      <c r="G29" s="10">
        <v>0</v>
      </c>
      <c r="H29" s="10">
        <v>0</v>
      </c>
      <c r="I29" s="10">
        <v>0</v>
      </c>
      <c r="J29" s="10">
        <v>0</v>
      </c>
      <c r="K29" s="10">
        <v>0</v>
      </c>
      <c r="L29" s="10">
        <v>0</v>
      </c>
      <c r="M29" s="10">
        <v>0</v>
      </c>
      <c r="N29" s="8">
        <f t="shared" si="6"/>
        <v>7</v>
      </c>
      <c r="O29" s="9" t="s">
        <v>0</v>
      </c>
    </row>
    <row r="30" spans="1:15" x14ac:dyDescent="0.25">
      <c r="A30" s="4" t="s">
        <v>77</v>
      </c>
      <c r="B30" s="10">
        <v>8</v>
      </c>
      <c r="C30" s="10">
        <v>0</v>
      </c>
      <c r="D30" s="10">
        <v>0</v>
      </c>
      <c r="E30" s="10">
        <v>0</v>
      </c>
      <c r="F30" s="10">
        <v>0</v>
      </c>
      <c r="G30" s="10">
        <v>0</v>
      </c>
      <c r="H30" s="10">
        <v>0</v>
      </c>
      <c r="I30" s="10">
        <v>0</v>
      </c>
      <c r="J30" s="10">
        <v>0</v>
      </c>
      <c r="K30" s="10">
        <v>0</v>
      </c>
      <c r="L30" s="10">
        <v>0</v>
      </c>
      <c r="M30" s="10">
        <v>0</v>
      </c>
      <c r="N30" s="8">
        <f t="shared" si="6"/>
        <v>8</v>
      </c>
      <c r="O30" s="9" t="s">
        <v>0</v>
      </c>
    </row>
    <row r="31" spans="1:15" x14ac:dyDescent="0.25">
      <c r="A31" s="4" t="s">
        <v>78</v>
      </c>
      <c r="B31" s="10">
        <v>9</v>
      </c>
      <c r="C31" s="10">
        <v>0</v>
      </c>
      <c r="D31" s="10">
        <v>0</v>
      </c>
      <c r="E31" s="10">
        <v>0</v>
      </c>
      <c r="F31" s="10">
        <v>0</v>
      </c>
      <c r="G31" s="10">
        <v>0</v>
      </c>
      <c r="H31" s="10">
        <v>0</v>
      </c>
      <c r="I31" s="10">
        <v>0</v>
      </c>
      <c r="J31" s="10">
        <v>0</v>
      </c>
      <c r="K31" s="10">
        <v>0</v>
      </c>
      <c r="L31" s="10">
        <v>0</v>
      </c>
      <c r="M31" s="10">
        <v>0</v>
      </c>
      <c r="N31" s="8">
        <f t="shared" si="6"/>
        <v>9</v>
      </c>
      <c r="O31" s="9" t="s">
        <v>0</v>
      </c>
    </row>
    <row r="32" spans="1:15" x14ac:dyDescent="0.25">
      <c r="A32" s="4" t="s">
        <v>79</v>
      </c>
      <c r="B32" s="10">
        <v>10</v>
      </c>
      <c r="C32" s="10">
        <v>0</v>
      </c>
      <c r="D32" s="10">
        <v>0</v>
      </c>
      <c r="E32" s="10">
        <v>0</v>
      </c>
      <c r="F32" s="10">
        <v>0</v>
      </c>
      <c r="G32" s="10">
        <v>0</v>
      </c>
      <c r="H32" s="10">
        <v>0</v>
      </c>
      <c r="I32" s="10">
        <v>0</v>
      </c>
      <c r="J32" s="10">
        <v>0</v>
      </c>
      <c r="K32" s="10">
        <v>0</v>
      </c>
      <c r="L32" s="10">
        <v>0</v>
      </c>
      <c r="M32" s="10">
        <v>0</v>
      </c>
      <c r="N32" s="8">
        <f t="shared" si="6"/>
        <v>10</v>
      </c>
      <c r="O32" s="9" t="s">
        <v>91</v>
      </c>
    </row>
    <row r="33" spans="1:15" x14ac:dyDescent="0.25">
      <c r="A33" s="4" t="s">
        <v>80</v>
      </c>
      <c r="B33" s="10">
        <v>11</v>
      </c>
      <c r="C33" s="10">
        <v>0</v>
      </c>
      <c r="D33" s="10">
        <v>0</v>
      </c>
      <c r="E33" s="10">
        <v>0</v>
      </c>
      <c r="F33" s="10">
        <v>0</v>
      </c>
      <c r="G33" s="10">
        <v>0</v>
      </c>
      <c r="H33" s="10">
        <v>0</v>
      </c>
      <c r="I33" s="10">
        <v>0</v>
      </c>
      <c r="J33" s="10">
        <v>0</v>
      </c>
      <c r="K33" s="10">
        <v>0</v>
      </c>
      <c r="L33" s="10">
        <v>0</v>
      </c>
      <c r="M33" s="10">
        <v>0</v>
      </c>
      <c r="N33" s="8">
        <f t="shared" si="6"/>
        <v>11</v>
      </c>
      <c r="O33" s="9" t="s">
        <v>0</v>
      </c>
    </row>
    <row r="34" spans="1:15" x14ac:dyDescent="0.25">
      <c r="A34" s="4" t="s">
        <v>81</v>
      </c>
      <c r="B34" s="10">
        <v>12</v>
      </c>
      <c r="C34" s="10">
        <v>0</v>
      </c>
      <c r="D34" s="10">
        <v>0</v>
      </c>
      <c r="E34" s="10">
        <v>0</v>
      </c>
      <c r="F34" s="10">
        <v>0</v>
      </c>
      <c r="G34" s="10">
        <v>0</v>
      </c>
      <c r="H34" s="10">
        <v>0</v>
      </c>
      <c r="I34" s="10">
        <v>0</v>
      </c>
      <c r="J34" s="10">
        <v>0</v>
      </c>
      <c r="K34" s="10">
        <v>0</v>
      </c>
      <c r="L34" s="10">
        <v>0</v>
      </c>
      <c r="M34" s="10">
        <v>0</v>
      </c>
      <c r="N34" s="8">
        <f t="shared" si="6"/>
        <v>12</v>
      </c>
      <c r="O34" s="9" t="s">
        <v>82</v>
      </c>
    </row>
    <row r="35" spans="1:15" x14ac:dyDescent="0.25">
      <c r="A35" s="4" t="s">
        <v>83</v>
      </c>
      <c r="B35" s="10">
        <v>13</v>
      </c>
      <c r="C35" s="10">
        <v>0</v>
      </c>
      <c r="D35" s="10">
        <v>0</v>
      </c>
      <c r="E35" s="10">
        <v>0</v>
      </c>
      <c r="F35" s="10">
        <v>0</v>
      </c>
      <c r="G35" s="10">
        <v>0</v>
      </c>
      <c r="H35" s="10">
        <v>0</v>
      </c>
      <c r="I35" s="10">
        <v>0</v>
      </c>
      <c r="J35" s="10">
        <v>0</v>
      </c>
      <c r="K35" s="10">
        <v>0</v>
      </c>
      <c r="L35" s="10">
        <v>0</v>
      </c>
      <c r="M35" s="10">
        <v>0</v>
      </c>
      <c r="N35" s="8">
        <f t="shared" si="6"/>
        <v>13</v>
      </c>
      <c r="O35" s="9" t="s">
        <v>0</v>
      </c>
    </row>
    <row r="36" spans="1:15" x14ac:dyDescent="0.25">
      <c r="A36" s="4" t="s">
        <v>84</v>
      </c>
      <c r="B36" s="10">
        <v>14</v>
      </c>
      <c r="C36" s="10">
        <v>0</v>
      </c>
      <c r="D36" s="10">
        <v>0</v>
      </c>
      <c r="E36" s="10">
        <v>0</v>
      </c>
      <c r="F36" s="10">
        <v>0</v>
      </c>
      <c r="G36" s="10">
        <v>0</v>
      </c>
      <c r="H36" s="10">
        <v>0</v>
      </c>
      <c r="I36" s="10">
        <v>0</v>
      </c>
      <c r="J36" s="10">
        <v>0</v>
      </c>
      <c r="K36" s="10">
        <v>0</v>
      </c>
      <c r="L36" s="10">
        <v>0</v>
      </c>
      <c r="M36" s="10">
        <v>0</v>
      </c>
      <c r="N36" s="8">
        <f t="shared" si="6"/>
        <v>14</v>
      </c>
      <c r="O36" s="9" t="s">
        <v>0</v>
      </c>
    </row>
    <row r="37" spans="1:15" x14ac:dyDescent="0.25">
      <c r="A37" s="4" t="s">
        <v>85</v>
      </c>
      <c r="B37" s="10">
        <v>15</v>
      </c>
      <c r="C37" s="10">
        <v>0</v>
      </c>
      <c r="D37" s="10">
        <v>0</v>
      </c>
      <c r="E37" s="10">
        <v>0</v>
      </c>
      <c r="F37" s="10">
        <v>0</v>
      </c>
      <c r="G37" s="10">
        <v>0</v>
      </c>
      <c r="H37" s="10">
        <v>0</v>
      </c>
      <c r="I37" s="10">
        <v>0</v>
      </c>
      <c r="J37" s="10">
        <v>0</v>
      </c>
      <c r="K37" s="10">
        <v>0</v>
      </c>
      <c r="L37" s="10">
        <v>0</v>
      </c>
      <c r="M37" s="10">
        <v>0</v>
      </c>
      <c r="N37" s="8">
        <f t="shared" si="6"/>
        <v>15</v>
      </c>
      <c r="O37" s="9" t="s">
        <v>0</v>
      </c>
    </row>
    <row r="38" spans="1:15" x14ac:dyDescent="0.25">
      <c r="A38" s="2" t="s">
        <v>134</v>
      </c>
      <c r="B38" s="10">
        <v>16</v>
      </c>
      <c r="C38" s="10">
        <v>0</v>
      </c>
      <c r="D38" s="10">
        <v>0</v>
      </c>
      <c r="E38" s="10">
        <v>0</v>
      </c>
      <c r="F38" s="10">
        <v>0</v>
      </c>
      <c r="G38" s="10">
        <v>0</v>
      </c>
      <c r="H38" s="10">
        <v>0</v>
      </c>
      <c r="I38" s="10">
        <v>0</v>
      </c>
      <c r="J38" s="10">
        <v>0</v>
      </c>
      <c r="K38" s="10">
        <v>0</v>
      </c>
      <c r="L38" s="10">
        <v>0</v>
      </c>
      <c r="M38" s="10">
        <v>0</v>
      </c>
      <c r="N38" s="8">
        <f t="shared" si="6"/>
        <v>16</v>
      </c>
      <c r="O38" s="9" t="s">
        <v>0</v>
      </c>
    </row>
    <row r="39" spans="1:15" x14ac:dyDescent="0.25">
      <c r="A39" s="4" t="s">
        <v>86</v>
      </c>
      <c r="B39" s="10">
        <v>17</v>
      </c>
      <c r="C39" s="10">
        <v>0</v>
      </c>
      <c r="D39" s="10">
        <v>0</v>
      </c>
      <c r="E39" s="10">
        <v>0</v>
      </c>
      <c r="F39" s="10">
        <v>0</v>
      </c>
      <c r="G39" s="10">
        <v>0</v>
      </c>
      <c r="H39" s="10">
        <v>0</v>
      </c>
      <c r="I39" s="10">
        <v>0</v>
      </c>
      <c r="J39" s="10">
        <v>0</v>
      </c>
      <c r="K39" s="10">
        <v>0</v>
      </c>
      <c r="L39" s="10">
        <v>0</v>
      </c>
      <c r="M39" s="10">
        <v>0</v>
      </c>
      <c r="N39" s="8">
        <f t="shared" si="6"/>
        <v>17</v>
      </c>
      <c r="O39" s="9" t="s">
        <v>0</v>
      </c>
    </row>
    <row r="40" spans="1:15" x14ac:dyDescent="0.25">
      <c r="A40" s="4" t="s">
        <v>87</v>
      </c>
      <c r="B40" s="10">
        <v>18</v>
      </c>
      <c r="C40" s="10">
        <v>0</v>
      </c>
      <c r="D40" s="10">
        <v>0</v>
      </c>
      <c r="E40" s="10">
        <v>0</v>
      </c>
      <c r="F40" s="10">
        <v>0</v>
      </c>
      <c r="G40" s="10">
        <v>0</v>
      </c>
      <c r="H40" s="10">
        <v>0</v>
      </c>
      <c r="I40" s="10">
        <v>0</v>
      </c>
      <c r="J40" s="10">
        <v>0</v>
      </c>
      <c r="K40" s="10">
        <v>0</v>
      </c>
      <c r="L40" s="10">
        <v>0</v>
      </c>
      <c r="M40" s="10">
        <v>0</v>
      </c>
      <c r="N40" s="8">
        <f t="shared" si="6"/>
        <v>18</v>
      </c>
      <c r="O40" s="9" t="s">
        <v>0</v>
      </c>
    </row>
    <row r="41" spans="1:15" x14ac:dyDescent="0.25">
      <c r="A41" s="11" t="s">
        <v>88</v>
      </c>
      <c r="B41" s="12">
        <f t="shared" ref="B41:M41" si="7">SUM(B23:B40)</f>
        <v>171</v>
      </c>
      <c r="C41" s="12">
        <f t="shared" si="7"/>
        <v>0</v>
      </c>
      <c r="D41" s="12">
        <f t="shared" si="7"/>
        <v>0</v>
      </c>
      <c r="E41" s="12">
        <f t="shared" si="7"/>
        <v>0</v>
      </c>
      <c r="F41" s="12">
        <f t="shared" si="7"/>
        <v>0</v>
      </c>
      <c r="G41" s="12">
        <f t="shared" si="7"/>
        <v>0</v>
      </c>
      <c r="H41" s="12">
        <f t="shared" si="7"/>
        <v>0</v>
      </c>
      <c r="I41" s="12">
        <f t="shared" si="7"/>
        <v>0</v>
      </c>
      <c r="J41" s="12">
        <f t="shared" si="7"/>
        <v>0</v>
      </c>
      <c r="K41" s="12">
        <f t="shared" si="7"/>
        <v>0</v>
      </c>
      <c r="L41" s="12">
        <f t="shared" si="7"/>
        <v>0</v>
      </c>
      <c r="M41" s="12">
        <f t="shared" si="7"/>
        <v>0</v>
      </c>
      <c r="N41" s="12">
        <f t="shared" si="6"/>
        <v>171</v>
      </c>
      <c r="O41" s="11" t="s">
        <v>0</v>
      </c>
    </row>
    <row r="42" spans="1:15" x14ac:dyDescent="0.25">
      <c r="A42" s="14" t="s">
        <v>89</v>
      </c>
      <c r="B42" s="15">
        <f t="shared" ref="B42:N42" si="8">B22-B41</f>
        <v>-171</v>
      </c>
      <c r="C42" s="15">
        <f t="shared" si="8"/>
        <v>0</v>
      </c>
      <c r="D42" s="15">
        <f t="shared" si="8"/>
        <v>0</v>
      </c>
      <c r="E42" s="15">
        <f t="shared" si="8"/>
        <v>0</v>
      </c>
      <c r="F42" s="15">
        <f t="shared" si="8"/>
        <v>0</v>
      </c>
      <c r="G42" s="15">
        <f t="shared" si="8"/>
        <v>0</v>
      </c>
      <c r="H42" s="15">
        <f t="shared" si="8"/>
        <v>0</v>
      </c>
      <c r="I42" s="15">
        <f t="shared" si="8"/>
        <v>0</v>
      </c>
      <c r="J42" s="15">
        <f t="shared" si="8"/>
        <v>0</v>
      </c>
      <c r="K42" s="15">
        <f t="shared" si="8"/>
        <v>0</v>
      </c>
      <c r="L42" s="15">
        <f t="shared" si="8"/>
        <v>0</v>
      </c>
      <c r="M42" s="15">
        <f t="shared" si="8"/>
        <v>0</v>
      </c>
      <c r="N42" s="15">
        <f t="shared" si="8"/>
        <v>-171</v>
      </c>
      <c r="O42" s="14" t="s">
        <v>0</v>
      </c>
    </row>
  </sheetData>
  <sheetProtection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dimension ref="A1:N39"/>
  <sheetViews>
    <sheetView workbookViewId="0">
      <selection activeCell="B7" sqref="B7"/>
    </sheetView>
  </sheetViews>
  <sheetFormatPr baseColWidth="10" defaultColWidth="8.7109375" defaultRowHeight="15" x14ac:dyDescent="0.25"/>
  <cols>
    <col min="1" max="1" width="66.42578125" bestFit="1" customWidth="1"/>
    <col min="2" max="2" width="7" bestFit="1" customWidth="1"/>
    <col min="3" max="3" width="7.5703125" bestFit="1" customWidth="1"/>
    <col min="4" max="4" width="7.7109375" bestFit="1" customWidth="1"/>
    <col min="5" max="6" width="7.42578125" bestFit="1" customWidth="1"/>
    <col min="7" max="7" width="7" bestFit="1" customWidth="1"/>
    <col min="8" max="8" width="6.42578125" bestFit="1" customWidth="1"/>
    <col min="9" max="9" width="7.7109375" bestFit="1" customWidth="1"/>
    <col min="10" max="10" width="7.5703125" bestFit="1" customWidth="1"/>
    <col min="11" max="11" width="7.42578125" bestFit="1" customWidth="1"/>
    <col min="12" max="12" width="7.7109375" bestFit="1" customWidth="1"/>
    <col min="13" max="13" width="7.5703125" bestFit="1" customWidth="1"/>
    <col min="14" max="14" width="164.5703125" bestFit="1" customWidth="1"/>
  </cols>
  <sheetData>
    <row r="1" spans="1:14" x14ac:dyDescent="0.25">
      <c r="A1" s="32" t="s">
        <v>96</v>
      </c>
      <c r="B1" s="32" t="s">
        <v>39</v>
      </c>
      <c r="C1" s="32" t="s">
        <v>40</v>
      </c>
      <c r="D1" s="32" t="s">
        <v>41</v>
      </c>
      <c r="E1" s="32" t="s">
        <v>42</v>
      </c>
      <c r="F1" s="32" t="s">
        <v>43</v>
      </c>
      <c r="G1" s="32" t="s">
        <v>44</v>
      </c>
      <c r="H1" s="32" t="s">
        <v>45</v>
      </c>
      <c r="I1" s="32" t="s">
        <v>46</v>
      </c>
      <c r="J1" s="32" t="s">
        <v>47</v>
      </c>
      <c r="K1" s="32" t="s">
        <v>48</v>
      </c>
      <c r="L1" s="32" t="s">
        <v>49</v>
      </c>
      <c r="M1" s="32" t="s">
        <v>50</v>
      </c>
      <c r="N1" s="32" t="s">
        <v>0</v>
      </c>
    </row>
    <row r="2" spans="1:14" x14ac:dyDescent="0.25">
      <c r="A2" s="33" t="s">
        <v>97</v>
      </c>
      <c r="B2" s="34">
        <f>SUM('Liquidität - 2. Jahr'!M40)</f>
        <v>0</v>
      </c>
      <c r="C2" s="34" t="e">
        <f t="shared" ref="C2:M2" si="0">SUM(B37)</f>
        <v>#REF!</v>
      </c>
      <c r="D2" s="34" t="e">
        <f t="shared" si="0"/>
        <v>#REF!</v>
      </c>
      <c r="E2" s="34" t="e">
        <f t="shared" si="0"/>
        <v>#REF!</v>
      </c>
      <c r="F2" s="34" t="e">
        <f t="shared" si="0"/>
        <v>#REF!</v>
      </c>
      <c r="G2" s="34" t="e">
        <f t="shared" si="0"/>
        <v>#REF!</v>
      </c>
      <c r="H2" s="34" t="e">
        <f t="shared" si="0"/>
        <v>#REF!</v>
      </c>
      <c r="I2" s="34" t="e">
        <f t="shared" si="0"/>
        <v>#REF!</v>
      </c>
      <c r="J2" s="34" t="e">
        <f t="shared" si="0"/>
        <v>#REF!</v>
      </c>
      <c r="K2" s="34" t="e">
        <f t="shared" si="0"/>
        <v>#REF!</v>
      </c>
      <c r="L2" s="34" t="e">
        <f t="shared" si="0"/>
        <v>#REF!</v>
      </c>
      <c r="M2" s="34" t="e">
        <f t="shared" si="0"/>
        <v>#REF!</v>
      </c>
      <c r="N2" s="33" t="s">
        <v>0</v>
      </c>
    </row>
    <row r="3" spans="1:14" x14ac:dyDescent="0.25">
      <c r="A3" s="35" t="s">
        <v>98</v>
      </c>
      <c r="B3" s="36">
        <f t="shared" ref="B3:M3" si="1">SUM(B4:B7)</f>
        <v>0</v>
      </c>
      <c r="C3" s="36">
        <f t="shared" si="1"/>
        <v>0</v>
      </c>
      <c r="D3" s="36">
        <f t="shared" si="1"/>
        <v>0</v>
      </c>
      <c r="E3" s="36">
        <f t="shared" si="1"/>
        <v>0</v>
      </c>
      <c r="F3" s="36">
        <f t="shared" si="1"/>
        <v>0</v>
      </c>
      <c r="G3" s="36">
        <f t="shared" si="1"/>
        <v>0</v>
      </c>
      <c r="H3" s="36">
        <f t="shared" si="1"/>
        <v>0</v>
      </c>
      <c r="I3" s="36">
        <f t="shared" si="1"/>
        <v>0</v>
      </c>
      <c r="J3" s="36">
        <f t="shared" si="1"/>
        <v>0</v>
      </c>
      <c r="K3" s="36">
        <f t="shared" si="1"/>
        <v>0</v>
      </c>
      <c r="L3" s="36">
        <f t="shared" si="1"/>
        <v>0</v>
      </c>
      <c r="M3" s="36">
        <f t="shared" si="1"/>
        <v>0</v>
      </c>
      <c r="N3" s="35" t="s">
        <v>0</v>
      </c>
    </row>
    <row r="4" spans="1:14" x14ac:dyDescent="0.25">
      <c r="A4" s="37" t="s">
        <v>99</v>
      </c>
      <c r="B4" s="38">
        <f>SUM('Rentabilität - 3. Jahr'!B8)*1.19</f>
        <v>0</v>
      </c>
      <c r="C4" s="38">
        <f>SUM('Rentabilität - 3. Jahr'!C8)*1.19</f>
        <v>0</v>
      </c>
      <c r="D4" s="38">
        <f>SUM('Rentabilität - 3. Jahr'!D8)*1.19</f>
        <v>0</v>
      </c>
      <c r="E4" s="38">
        <f>SUM('Rentabilität - 3. Jahr'!E8)*1.19</f>
        <v>0</v>
      </c>
      <c r="F4" s="38">
        <f>SUM('Rentabilität - 3. Jahr'!F8)*1.19</f>
        <v>0</v>
      </c>
      <c r="G4" s="38">
        <f>SUM('Rentabilität - 3. Jahr'!G8)*1.19</f>
        <v>0</v>
      </c>
      <c r="H4" s="38">
        <f>SUM('Rentabilität - 3. Jahr'!H8)*1.19</f>
        <v>0</v>
      </c>
      <c r="I4" s="38">
        <f>SUM('Rentabilität - 3. Jahr'!I8)*1.19</f>
        <v>0</v>
      </c>
      <c r="J4" s="38">
        <f>SUM('Rentabilität - 3. Jahr'!J8)*1.19</f>
        <v>0</v>
      </c>
      <c r="K4" s="38">
        <f>SUM('Rentabilität - 3. Jahr'!K8)*1.19</f>
        <v>0</v>
      </c>
      <c r="L4" s="38">
        <f>SUM('Rentabilität - 3. Jahr'!L8)*1.19</f>
        <v>0</v>
      </c>
      <c r="M4" s="38">
        <f>SUM('Rentabilität - 3. Jahr'!M8)*1.19</f>
        <v>0</v>
      </c>
      <c r="N4" s="37" t="s">
        <v>0</v>
      </c>
    </row>
    <row r="5" spans="1:14" x14ac:dyDescent="0.25">
      <c r="A5" s="37" t="s">
        <v>100</v>
      </c>
      <c r="B5" s="38">
        <f>SUM('Rentabilität - 3. Jahr'!B12)*1.07</f>
        <v>0</v>
      </c>
      <c r="C5" s="38">
        <f>SUM('Rentabilität - 3. Jahr'!C12)*1.07</f>
        <v>0</v>
      </c>
      <c r="D5" s="38">
        <f>SUM('Rentabilität - 3. Jahr'!D12)*1.07</f>
        <v>0</v>
      </c>
      <c r="E5" s="38">
        <f>SUM('Rentabilität - 3. Jahr'!E12)*1.07</f>
        <v>0</v>
      </c>
      <c r="F5" s="38">
        <f>SUM('Rentabilität - 3. Jahr'!F12)*1.07</f>
        <v>0</v>
      </c>
      <c r="G5" s="38">
        <f>SUM('Rentabilität - 3. Jahr'!G12)*1.07</f>
        <v>0</v>
      </c>
      <c r="H5" s="38">
        <f>SUM('Rentabilität - 3. Jahr'!H12)*1.07</f>
        <v>0</v>
      </c>
      <c r="I5" s="38">
        <f>SUM('Rentabilität - 3. Jahr'!I12)*1.07</f>
        <v>0</v>
      </c>
      <c r="J5" s="38">
        <f>SUM('Rentabilität - 3. Jahr'!J12)*1.07</f>
        <v>0</v>
      </c>
      <c r="K5" s="38">
        <f>SUM('Rentabilität - 3. Jahr'!K12)*1.07</f>
        <v>0</v>
      </c>
      <c r="L5" s="38">
        <f>SUM('Rentabilität - 3. Jahr'!L12)*1.07</f>
        <v>0</v>
      </c>
      <c r="M5" s="38">
        <f>SUM('Rentabilität - 3. Jahr'!M12)*1.07</f>
        <v>0</v>
      </c>
      <c r="N5" s="37" t="s">
        <v>0</v>
      </c>
    </row>
    <row r="6" spans="1:14" x14ac:dyDescent="0.25">
      <c r="A6" s="37" t="s">
        <v>101</v>
      </c>
      <c r="B6" s="38">
        <f>SUM('Rentabilität - 3. Jahr'!B16)*1</f>
        <v>0</v>
      </c>
      <c r="C6" s="38">
        <f>SUM('Rentabilität - 3. Jahr'!C16)*1</f>
        <v>0</v>
      </c>
      <c r="D6" s="38">
        <f>SUM('Rentabilität - 3. Jahr'!D16)*1</f>
        <v>0</v>
      </c>
      <c r="E6" s="38">
        <f>SUM('Rentabilität - 3. Jahr'!E16)*1</f>
        <v>0</v>
      </c>
      <c r="F6" s="38">
        <f>SUM('Rentabilität - 3. Jahr'!F16)*1</f>
        <v>0</v>
      </c>
      <c r="G6" s="38">
        <f>SUM('Rentabilität - 3. Jahr'!G16)*1</f>
        <v>0</v>
      </c>
      <c r="H6" s="38">
        <f>SUM('Rentabilität - 3. Jahr'!H16)*1</f>
        <v>0</v>
      </c>
      <c r="I6" s="38">
        <f>SUM('Rentabilität - 3. Jahr'!I16)*1</f>
        <v>0</v>
      </c>
      <c r="J6" s="38">
        <f>SUM('Rentabilität - 3. Jahr'!J16)*1</f>
        <v>0</v>
      </c>
      <c r="K6" s="38">
        <f>SUM('Rentabilität - 3. Jahr'!K16)*1</f>
        <v>0</v>
      </c>
      <c r="L6" s="38">
        <f>SUM('Rentabilität - 3. Jahr'!L16)*1</f>
        <v>0</v>
      </c>
      <c r="M6" s="38">
        <f>SUM('Rentabilität - 3. Jahr'!M16)*1</f>
        <v>0</v>
      </c>
      <c r="N6" s="37" t="s">
        <v>0</v>
      </c>
    </row>
    <row r="7" spans="1:14" x14ac:dyDescent="0.25">
      <c r="A7" s="37" t="s">
        <v>102</v>
      </c>
      <c r="B7" s="39">
        <v>0</v>
      </c>
      <c r="C7" s="39">
        <v>0</v>
      </c>
      <c r="D7" s="39">
        <v>0</v>
      </c>
      <c r="E7" s="39">
        <v>0</v>
      </c>
      <c r="F7" s="39">
        <v>0</v>
      </c>
      <c r="G7" s="39">
        <v>0</v>
      </c>
      <c r="H7" s="39">
        <v>0</v>
      </c>
      <c r="I7" s="39">
        <v>0</v>
      </c>
      <c r="J7" s="39">
        <v>0</v>
      </c>
      <c r="K7" s="39">
        <v>0</v>
      </c>
      <c r="L7" s="39">
        <v>0</v>
      </c>
      <c r="M7" s="39">
        <v>0</v>
      </c>
      <c r="N7" s="37" t="s">
        <v>0</v>
      </c>
    </row>
    <row r="8" spans="1:14" x14ac:dyDescent="0.25">
      <c r="A8" s="40" t="s">
        <v>103</v>
      </c>
      <c r="B8" s="41">
        <f t="shared" ref="B8:M8" si="2">SUM(B2:B3)</f>
        <v>0</v>
      </c>
      <c r="C8" s="41" t="e">
        <f t="shared" si="2"/>
        <v>#REF!</v>
      </c>
      <c r="D8" s="41" t="e">
        <f t="shared" si="2"/>
        <v>#REF!</v>
      </c>
      <c r="E8" s="41" t="e">
        <f t="shared" si="2"/>
        <v>#REF!</v>
      </c>
      <c r="F8" s="41" t="e">
        <f t="shared" si="2"/>
        <v>#REF!</v>
      </c>
      <c r="G8" s="41" t="e">
        <f t="shared" si="2"/>
        <v>#REF!</v>
      </c>
      <c r="H8" s="41" t="e">
        <f t="shared" si="2"/>
        <v>#REF!</v>
      </c>
      <c r="I8" s="41" t="e">
        <f t="shared" si="2"/>
        <v>#REF!</v>
      </c>
      <c r="J8" s="41" t="e">
        <f t="shared" si="2"/>
        <v>#REF!</v>
      </c>
      <c r="K8" s="41" t="e">
        <f t="shared" si="2"/>
        <v>#REF!</v>
      </c>
      <c r="L8" s="41" t="e">
        <f t="shared" si="2"/>
        <v>#REF!</v>
      </c>
      <c r="M8" s="41" t="e">
        <f t="shared" si="2"/>
        <v>#REF!</v>
      </c>
      <c r="N8" s="40" t="s">
        <v>0</v>
      </c>
    </row>
    <row r="9" spans="1:14" x14ac:dyDescent="0.25">
      <c r="A9" s="35" t="s">
        <v>104</v>
      </c>
      <c r="B9" s="36">
        <f t="shared" ref="B9:M9" si="3">SUM(B10:B11)</f>
        <v>0</v>
      </c>
      <c r="C9" s="36">
        <f t="shared" si="3"/>
        <v>0</v>
      </c>
      <c r="D9" s="36">
        <f t="shared" si="3"/>
        <v>0</v>
      </c>
      <c r="E9" s="36">
        <f t="shared" si="3"/>
        <v>0</v>
      </c>
      <c r="F9" s="36">
        <f t="shared" si="3"/>
        <v>0</v>
      </c>
      <c r="G9" s="36">
        <f t="shared" si="3"/>
        <v>0</v>
      </c>
      <c r="H9" s="36">
        <f t="shared" si="3"/>
        <v>0</v>
      </c>
      <c r="I9" s="36">
        <f t="shared" si="3"/>
        <v>0</v>
      </c>
      <c r="J9" s="36">
        <f t="shared" si="3"/>
        <v>0</v>
      </c>
      <c r="K9" s="36">
        <f t="shared" si="3"/>
        <v>0</v>
      </c>
      <c r="L9" s="36">
        <f t="shared" si="3"/>
        <v>0</v>
      </c>
      <c r="M9" s="36">
        <f t="shared" si="3"/>
        <v>0</v>
      </c>
      <c r="N9" s="35" t="s">
        <v>0</v>
      </c>
    </row>
    <row r="10" spans="1:14" x14ac:dyDescent="0.25">
      <c r="A10" s="37" t="s">
        <v>105</v>
      </c>
      <c r="B10" s="38">
        <f>SUM('Rentabilität - 3. Jahr'!B20)*1.19</f>
        <v>0</v>
      </c>
      <c r="C10" s="38">
        <f>SUM('Rentabilität - 3. Jahr'!C20)*1.19</f>
        <v>0</v>
      </c>
      <c r="D10" s="38">
        <f>SUM('Rentabilität - 3. Jahr'!D20)*1.19</f>
        <v>0</v>
      </c>
      <c r="E10" s="38">
        <f>SUM('Rentabilität - 3. Jahr'!E20)*1.19</f>
        <v>0</v>
      </c>
      <c r="F10" s="38">
        <f>SUM('Rentabilität - 3. Jahr'!F20)*1.19</f>
        <v>0</v>
      </c>
      <c r="G10" s="38">
        <f>SUM('Rentabilität - 3. Jahr'!G20)*1.19</f>
        <v>0</v>
      </c>
      <c r="H10" s="38">
        <f>SUM('Rentabilität - 3. Jahr'!H20)*1.19</f>
        <v>0</v>
      </c>
      <c r="I10" s="38">
        <f>SUM('Rentabilität - 3. Jahr'!I20)*1.19</f>
        <v>0</v>
      </c>
      <c r="J10" s="38">
        <f>SUM('Rentabilität - 3. Jahr'!J20)*1.19</f>
        <v>0</v>
      </c>
      <c r="K10" s="38">
        <f>SUM('Rentabilität - 3. Jahr'!K20)*1.19</f>
        <v>0</v>
      </c>
      <c r="L10" s="38">
        <f>SUM('Rentabilität - 3. Jahr'!L20)*1.19</f>
        <v>0</v>
      </c>
      <c r="M10" s="38">
        <f>SUM('Rentabilität - 3. Jahr'!M20)*1.19</f>
        <v>0</v>
      </c>
      <c r="N10" s="37" t="s">
        <v>106</v>
      </c>
    </row>
    <row r="11" spans="1:14" x14ac:dyDescent="0.25">
      <c r="A11" s="37" t="s">
        <v>107</v>
      </c>
      <c r="B11" s="38">
        <f>SUM('Rentabilität - 3. Jahr'!B21)*1.19</f>
        <v>0</v>
      </c>
      <c r="C11" s="38">
        <f>SUM('Rentabilität - 3. Jahr'!C21)*1.19</f>
        <v>0</v>
      </c>
      <c r="D11" s="38">
        <f>SUM('Rentabilität - 3. Jahr'!D21)*1.19</f>
        <v>0</v>
      </c>
      <c r="E11" s="38">
        <f>SUM('Rentabilität - 3. Jahr'!E21)*1.19</f>
        <v>0</v>
      </c>
      <c r="F11" s="38">
        <f>SUM('Rentabilität - 3. Jahr'!F21)*1.19</f>
        <v>0</v>
      </c>
      <c r="G11" s="38">
        <f>SUM('Rentabilität - 3. Jahr'!G21)*1.19</f>
        <v>0</v>
      </c>
      <c r="H11" s="38">
        <f>SUM('Rentabilität - 3. Jahr'!H21)*1.19</f>
        <v>0</v>
      </c>
      <c r="I11" s="38">
        <f>SUM('Rentabilität - 3. Jahr'!I21)*1.19</f>
        <v>0</v>
      </c>
      <c r="J11" s="38">
        <f>SUM('Rentabilität - 3. Jahr'!J21)*1.19</f>
        <v>0</v>
      </c>
      <c r="K11" s="38">
        <f>SUM('Rentabilität - 3. Jahr'!K21)*1.19</f>
        <v>0</v>
      </c>
      <c r="L11" s="38">
        <f>SUM('Rentabilität - 3. Jahr'!L21)*1.19</f>
        <v>0</v>
      </c>
      <c r="M11" s="38">
        <f>SUM('Rentabilität - 3. Jahr'!M21)*1.19</f>
        <v>0</v>
      </c>
      <c r="N11" s="37" t="s">
        <v>0</v>
      </c>
    </row>
    <row r="12" spans="1:14" x14ac:dyDescent="0.25">
      <c r="A12" s="40" t="s">
        <v>108</v>
      </c>
      <c r="B12" s="41">
        <f t="shared" ref="B12:M12" si="4">B3-B9</f>
        <v>0</v>
      </c>
      <c r="C12" s="41">
        <f t="shared" si="4"/>
        <v>0</v>
      </c>
      <c r="D12" s="41">
        <f t="shared" si="4"/>
        <v>0</v>
      </c>
      <c r="E12" s="41">
        <f t="shared" si="4"/>
        <v>0</v>
      </c>
      <c r="F12" s="41">
        <f t="shared" si="4"/>
        <v>0</v>
      </c>
      <c r="G12" s="41">
        <f t="shared" si="4"/>
        <v>0</v>
      </c>
      <c r="H12" s="41">
        <f t="shared" si="4"/>
        <v>0</v>
      </c>
      <c r="I12" s="41">
        <f t="shared" si="4"/>
        <v>0</v>
      </c>
      <c r="J12" s="41">
        <f t="shared" si="4"/>
        <v>0</v>
      </c>
      <c r="K12" s="41">
        <f t="shared" si="4"/>
        <v>0</v>
      </c>
      <c r="L12" s="41">
        <f t="shared" si="4"/>
        <v>0</v>
      </c>
      <c r="M12" s="41">
        <f t="shared" si="4"/>
        <v>0</v>
      </c>
      <c r="N12" s="40" t="s">
        <v>0</v>
      </c>
    </row>
    <row r="13" spans="1:14" x14ac:dyDescent="0.25">
      <c r="A13" s="35" t="s">
        <v>109</v>
      </c>
      <c r="B13" s="36" t="e">
        <f t="shared" ref="B13:M13" si="5">SUM(B14:B33)</f>
        <v>#REF!</v>
      </c>
      <c r="C13" s="36" t="e">
        <f t="shared" si="5"/>
        <v>#REF!</v>
      </c>
      <c r="D13" s="36" t="e">
        <f t="shared" si="5"/>
        <v>#REF!</v>
      </c>
      <c r="E13" s="36" t="e">
        <f t="shared" si="5"/>
        <v>#REF!</v>
      </c>
      <c r="F13" s="36" t="e">
        <f t="shared" si="5"/>
        <v>#REF!</v>
      </c>
      <c r="G13" s="36" t="e">
        <f t="shared" si="5"/>
        <v>#REF!</v>
      </c>
      <c r="H13" s="36" t="e">
        <f t="shared" si="5"/>
        <v>#REF!</v>
      </c>
      <c r="I13" s="36" t="e">
        <f t="shared" si="5"/>
        <v>#REF!</v>
      </c>
      <c r="J13" s="36" t="e">
        <f t="shared" si="5"/>
        <v>#REF!</v>
      </c>
      <c r="K13" s="36" t="e">
        <f t="shared" si="5"/>
        <v>#REF!</v>
      </c>
      <c r="L13" s="36" t="e">
        <f t="shared" si="5"/>
        <v>#REF!</v>
      </c>
      <c r="M13" s="36" t="e">
        <f t="shared" si="5"/>
        <v>#REF!</v>
      </c>
      <c r="N13" s="35" t="s">
        <v>0</v>
      </c>
    </row>
    <row r="14" spans="1:14" x14ac:dyDescent="0.25">
      <c r="A14" s="37" t="s">
        <v>70</v>
      </c>
      <c r="B14" s="38">
        <f>SUM('Rentabilität - 3. Jahr'!B23)</f>
        <v>1</v>
      </c>
      <c r="C14" s="38">
        <f>SUM('Rentabilität - 3. Jahr'!C23)</f>
        <v>0</v>
      </c>
      <c r="D14" s="38">
        <f>SUM('Rentabilität - 3. Jahr'!D23)</f>
        <v>0</v>
      </c>
      <c r="E14" s="38">
        <f>SUM('Rentabilität - 3. Jahr'!E23)</f>
        <v>0</v>
      </c>
      <c r="F14" s="38">
        <f>SUM('Rentabilität - 3. Jahr'!F23)</f>
        <v>0</v>
      </c>
      <c r="G14" s="38">
        <f>SUM('Rentabilität - 3. Jahr'!G23)</f>
        <v>0</v>
      </c>
      <c r="H14" s="38">
        <f>SUM('Rentabilität - 3. Jahr'!H23)</f>
        <v>0</v>
      </c>
      <c r="I14" s="38">
        <f>SUM('Rentabilität - 3. Jahr'!I23)</f>
        <v>0</v>
      </c>
      <c r="J14" s="38">
        <f>SUM('Rentabilität - 3. Jahr'!J23)</f>
        <v>0</v>
      </c>
      <c r="K14" s="38">
        <f>SUM('Rentabilität - 3. Jahr'!K23)</f>
        <v>0</v>
      </c>
      <c r="L14" s="38">
        <f>SUM('Rentabilität - 3. Jahr'!L23)</f>
        <v>0</v>
      </c>
      <c r="M14" s="38">
        <f>SUM('Rentabilität - 3. Jahr'!M23)</f>
        <v>0</v>
      </c>
      <c r="N14" s="37" t="s">
        <v>0</v>
      </c>
    </row>
    <row r="15" spans="1:14" x14ac:dyDescent="0.25">
      <c r="A15" s="37" t="s">
        <v>72</v>
      </c>
      <c r="B15" s="38">
        <f>SUM('Rentabilität - 3. Jahr'!B24)</f>
        <v>2</v>
      </c>
      <c r="C15" s="38">
        <f>SUM('Rentabilität - 3. Jahr'!C24)</f>
        <v>0</v>
      </c>
      <c r="D15" s="38">
        <f>SUM('Rentabilität - 3. Jahr'!D24)</f>
        <v>0</v>
      </c>
      <c r="E15" s="38">
        <f>SUM('Rentabilität - 3. Jahr'!E24)</f>
        <v>0</v>
      </c>
      <c r="F15" s="38">
        <f>SUM('Rentabilität - 3. Jahr'!F24)</f>
        <v>0</v>
      </c>
      <c r="G15" s="38">
        <f>SUM('Rentabilität - 3. Jahr'!G24)</f>
        <v>0</v>
      </c>
      <c r="H15" s="38">
        <f>SUM('Rentabilität - 3. Jahr'!H24)</f>
        <v>0</v>
      </c>
      <c r="I15" s="38">
        <f>SUM('Rentabilität - 3. Jahr'!I24)</f>
        <v>0</v>
      </c>
      <c r="J15" s="38">
        <f>SUM('Rentabilität - 3. Jahr'!J24)</f>
        <v>0</v>
      </c>
      <c r="K15" s="38">
        <f>SUM('Rentabilität - 3. Jahr'!K24)</f>
        <v>0</v>
      </c>
      <c r="L15" s="38">
        <f>SUM('Rentabilität - 3. Jahr'!L24)</f>
        <v>0</v>
      </c>
      <c r="M15" s="38">
        <f>SUM('Rentabilität - 3. Jahr'!M24)</f>
        <v>0</v>
      </c>
      <c r="N15" s="37" t="s">
        <v>0</v>
      </c>
    </row>
    <row r="16" spans="1:14" x14ac:dyDescent="0.25">
      <c r="A16" s="37" t="s">
        <v>110</v>
      </c>
      <c r="B16" s="38">
        <f>SUM('Rentabilität - 3. Jahr'!B25)*1.19</f>
        <v>3.57</v>
      </c>
      <c r="C16" s="38">
        <f>SUM('Rentabilität - 3. Jahr'!C25)*1.19</f>
        <v>0</v>
      </c>
      <c r="D16" s="38">
        <f>SUM('Rentabilität - 3. Jahr'!D25)*1.19</f>
        <v>0</v>
      </c>
      <c r="E16" s="38">
        <f>SUM('Rentabilität - 3. Jahr'!E25)*1.19</f>
        <v>0</v>
      </c>
      <c r="F16" s="38">
        <f>SUM('Rentabilität - 3. Jahr'!F25)*1.19</f>
        <v>0</v>
      </c>
      <c r="G16" s="38">
        <f>SUM('Rentabilität - 3. Jahr'!G25)*1.19</f>
        <v>0</v>
      </c>
      <c r="H16" s="38">
        <f>SUM('Rentabilität - 3. Jahr'!H25)*1.19</f>
        <v>0</v>
      </c>
      <c r="I16" s="38">
        <f>SUM('Rentabilität - 3. Jahr'!I25)*1.19</f>
        <v>0</v>
      </c>
      <c r="J16" s="38">
        <f>SUM('Rentabilität - 3. Jahr'!J25)*1.19</f>
        <v>0</v>
      </c>
      <c r="K16" s="38">
        <f>SUM('Rentabilität - 3. Jahr'!K25)*1.19</f>
        <v>0</v>
      </c>
      <c r="L16" s="38">
        <f>SUM('Rentabilität - 3. Jahr'!L25)*1.19</f>
        <v>0</v>
      </c>
      <c r="M16" s="38">
        <f>SUM('Rentabilität - 3. Jahr'!M25)*1.19</f>
        <v>0</v>
      </c>
      <c r="N16" s="37" t="s">
        <v>0</v>
      </c>
    </row>
    <row r="17" spans="1:14" x14ac:dyDescent="0.25">
      <c r="A17" s="37" t="s">
        <v>111</v>
      </c>
      <c r="B17" s="38">
        <f>SUM('Rentabilität - 3. Jahr'!B26)*1.19</f>
        <v>4.76</v>
      </c>
      <c r="C17" s="38">
        <f>SUM('Rentabilität - 3. Jahr'!C26)*1.19</f>
        <v>0</v>
      </c>
      <c r="D17" s="38">
        <f>SUM('Rentabilität - 3. Jahr'!D26)*1.19</f>
        <v>0</v>
      </c>
      <c r="E17" s="38">
        <f>SUM('Rentabilität - 3. Jahr'!E26)*1.19</f>
        <v>0</v>
      </c>
      <c r="F17" s="38">
        <f>SUM('Rentabilität - 3. Jahr'!F26)*1.19</f>
        <v>0</v>
      </c>
      <c r="G17" s="38">
        <f>SUM('Rentabilität - 3. Jahr'!G26)*1.19</f>
        <v>0</v>
      </c>
      <c r="H17" s="38">
        <f>SUM('Rentabilität - 3. Jahr'!H26)*1.19</f>
        <v>0</v>
      </c>
      <c r="I17" s="38">
        <f>SUM('Rentabilität - 3. Jahr'!I26)*1.19</f>
        <v>0</v>
      </c>
      <c r="J17" s="38">
        <f>SUM('Rentabilität - 3. Jahr'!J26)*1.19</f>
        <v>0</v>
      </c>
      <c r="K17" s="38">
        <f>SUM('Rentabilität - 3. Jahr'!K26)*1.19</f>
        <v>0</v>
      </c>
      <c r="L17" s="38">
        <f>SUM('Rentabilität - 3. Jahr'!L26)*1.19</f>
        <v>0</v>
      </c>
      <c r="M17" s="38">
        <f>SUM('Rentabilität - 3. Jahr'!M26)*1.19</f>
        <v>0</v>
      </c>
      <c r="N17" s="37" t="s">
        <v>0</v>
      </c>
    </row>
    <row r="18" spans="1:14" x14ac:dyDescent="0.25">
      <c r="A18" s="37" t="s">
        <v>112</v>
      </c>
      <c r="B18" s="38">
        <f>SUM('Rentabilität - 3. Jahr'!B27)*1.19</f>
        <v>5.9499999999999993</v>
      </c>
      <c r="C18" s="38">
        <f>SUM('Rentabilität - 3. Jahr'!C27)*1.19</f>
        <v>0</v>
      </c>
      <c r="D18" s="38">
        <f>SUM('Rentabilität - 3. Jahr'!D27)*1.19</f>
        <v>0</v>
      </c>
      <c r="E18" s="38">
        <f>SUM('Rentabilität - 3. Jahr'!E27)*1.19</f>
        <v>0</v>
      </c>
      <c r="F18" s="38">
        <f>SUM('Rentabilität - 3. Jahr'!F27)*1.19</f>
        <v>0</v>
      </c>
      <c r="G18" s="38">
        <f>SUM('Rentabilität - 3. Jahr'!G27)*1.19</f>
        <v>0</v>
      </c>
      <c r="H18" s="38">
        <f>SUM('Rentabilität - 3. Jahr'!H27)*1.19</f>
        <v>0</v>
      </c>
      <c r="I18" s="38">
        <f>SUM('Rentabilität - 3. Jahr'!I27)*1.19</f>
        <v>0</v>
      </c>
      <c r="J18" s="38">
        <f>SUM('Rentabilität - 3. Jahr'!J27)*1.19</f>
        <v>0</v>
      </c>
      <c r="K18" s="38">
        <f>SUM('Rentabilität - 3. Jahr'!K27)*1.19</f>
        <v>0</v>
      </c>
      <c r="L18" s="38">
        <f>SUM('Rentabilität - 3. Jahr'!L27)*1.19</f>
        <v>0</v>
      </c>
      <c r="M18" s="38">
        <f>SUM('Rentabilität - 3. Jahr'!M27)*1.19</f>
        <v>0</v>
      </c>
      <c r="N18" s="37" t="s">
        <v>0</v>
      </c>
    </row>
    <row r="19" spans="1:14" x14ac:dyDescent="0.25">
      <c r="A19" s="37" t="s">
        <v>113</v>
      </c>
      <c r="B19" s="38">
        <f>SUM('Rentabilität - 3. Jahr'!B28)*1.19</f>
        <v>7.14</v>
      </c>
      <c r="C19" s="38">
        <f>SUM('Rentabilität - 3. Jahr'!C28)*1.19</f>
        <v>0</v>
      </c>
      <c r="D19" s="38">
        <f>SUM('Rentabilität - 3. Jahr'!D28)*1.19</f>
        <v>0</v>
      </c>
      <c r="E19" s="38">
        <f>SUM('Rentabilität - 3. Jahr'!E28)*1.19</f>
        <v>0</v>
      </c>
      <c r="F19" s="38">
        <f>SUM('Rentabilität - 3. Jahr'!F28)*1.19</f>
        <v>0</v>
      </c>
      <c r="G19" s="38">
        <f>SUM('Rentabilität - 3. Jahr'!G28)*1.19</f>
        <v>0</v>
      </c>
      <c r="H19" s="38">
        <f>SUM('Rentabilität - 3. Jahr'!H28)*1.19</f>
        <v>0</v>
      </c>
      <c r="I19" s="38">
        <f>SUM('Rentabilität - 3. Jahr'!I28)*1.19</f>
        <v>0</v>
      </c>
      <c r="J19" s="38">
        <f>SUM('Rentabilität - 3. Jahr'!J28)*1.19</f>
        <v>0</v>
      </c>
      <c r="K19" s="38">
        <f>SUM('Rentabilität - 3. Jahr'!K28)*1.19</f>
        <v>0</v>
      </c>
      <c r="L19" s="38">
        <f>SUM('Rentabilität - 3. Jahr'!L28)*1.19</f>
        <v>0</v>
      </c>
      <c r="M19" s="38">
        <f>SUM('Rentabilität - 3. Jahr'!M28)*1.19</f>
        <v>0</v>
      </c>
      <c r="N19" s="37" t="s">
        <v>0</v>
      </c>
    </row>
    <row r="20" spans="1:14" x14ac:dyDescent="0.25">
      <c r="A20" s="37" t="s">
        <v>114</v>
      </c>
      <c r="B20" s="38">
        <f>SUM('Rentabilität - 3. Jahr'!B29)*1.19</f>
        <v>8.33</v>
      </c>
      <c r="C20" s="38">
        <f>SUM('Rentabilität - 3. Jahr'!C29)*1.19</f>
        <v>0</v>
      </c>
      <c r="D20" s="38">
        <f>SUM('Rentabilität - 3. Jahr'!D29)*1.19</f>
        <v>0</v>
      </c>
      <c r="E20" s="38">
        <f>SUM('Rentabilität - 3. Jahr'!E29)*1.19</f>
        <v>0</v>
      </c>
      <c r="F20" s="38">
        <f>SUM('Rentabilität - 3. Jahr'!F29)*1.19</f>
        <v>0</v>
      </c>
      <c r="G20" s="38">
        <f>SUM('Rentabilität - 3. Jahr'!G29)*1.19</f>
        <v>0</v>
      </c>
      <c r="H20" s="38">
        <f>SUM('Rentabilität - 3. Jahr'!H29)*1.19</f>
        <v>0</v>
      </c>
      <c r="I20" s="38">
        <f>SUM('Rentabilität - 3. Jahr'!I29)*1.19</f>
        <v>0</v>
      </c>
      <c r="J20" s="38">
        <f>SUM('Rentabilität - 3. Jahr'!J29)*1.19</f>
        <v>0</v>
      </c>
      <c r="K20" s="38">
        <f>SUM('Rentabilität - 3. Jahr'!K29)*1.19</f>
        <v>0</v>
      </c>
      <c r="L20" s="38">
        <f>SUM('Rentabilität - 3. Jahr'!L29)*1.19</f>
        <v>0</v>
      </c>
      <c r="M20" s="38">
        <f>SUM('Rentabilität - 3. Jahr'!M29)*1.19</f>
        <v>0</v>
      </c>
      <c r="N20" s="37" t="s">
        <v>0</v>
      </c>
    </row>
    <row r="21" spans="1:14" x14ac:dyDescent="0.25">
      <c r="A21" s="37" t="s">
        <v>115</v>
      </c>
      <c r="B21" s="38">
        <f>SUM('Rentabilität - 3. Jahr'!B30)*1.19</f>
        <v>9.52</v>
      </c>
      <c r="C21" s="38">
        <f>SUM('Rentabilität - 3. Jahr'!C30)*1.19</f>
        <v>0</v>
      </c>
      <c r="D21" s="38">
        <f>SUM('Rentabilität - 3. Jahr'!D30)*1.19</f>
        <v>0</v>
      </c>
      <c r="E21" s="38">
        <f>SUM('Rentabilität - 3. Jahr'!E30)*1.19</f>
        <v>0</v>
      </c>
      <c r="F21" s="38">
        <f>SUM('Rentabilität - 3. Jahr'!F30)*1.19</f>
        <v>0</v>
      </c>
      <c r="G21" s="38">
        <f>SUM('Rentabilität - 3. Jahr'!G30)*1.19</f>
        <v>0</v>
      </c>
      <c r="H21" s="38">
        <f>SUM('Rentabilität - 3. Jahr'!H30)*1.19</f>
        <v>0</v>
      </c>
      <c r="I21" s="38">
        <f>SUM('Rentabilität - 3. Jahr'!I30)*1.19</f>
        <v>0</v>
      </c>
      <c r="J21" s="38">
        <f>SUM('Rentabilität - 3. Jahr'!J30)*1.19</f>
        <v>0</v>
      </c>
      <c r="K21" s="38">
        <f>SUM('Rentabilität - 3. Jahr'!K30)*1.19</f>
        <v>0</v>
      </c>
      <c r="L21" s="38">
        <f>SUM('Rentabilität - 3. Jahr'!L30)*1.19</f>
        <v>0</v>
      </c>
      <c r="M21" s="38">
        <f>SUM('Rentabilität - 3. Jahr'!M30)*1.19</f>
        <v>0</v>
      </c>
      <c r="N21" s="37" t="s">
        <v>0</v>
      </c>
    </row>
    <row r="22" spans="1:14" x14ac:dyDescent="0.25">
      <c r="A22" s="37" t="s">
        <v>116</v>
      </c>
      <c r="B22" s="39">
        <v>0</v>
      </c>
      <c r="C22" s="39">
        <v>0</v>
      </c>
      <c r="D22" s="39">
        <v>0</v>
      </c>
      <c r="E22" s="39">
        <v>0</v>
      </c>
      <c r="F22" s="39">
        <v>0</v>
      </c>
      <c r="G22" s="39">
        <v>0</v>
      </c>
      <c r="H22" s="39">
        <v>0</v>
      </c>
      <c r="I22" s="39">
        <v>0</v>
      </c>
      <c r="J22" s="39">
        <v>0</v>
      </c>
      <c r="K22" s="39">
        <v>0</v>
      </c>
      <c r="L22" s="39">
        <v>0</v>
      </c>
      <c r="M22" s="39">
        <v>0</v>
      </c>
      <c r="N22" s="37" t="s">
        <v>117</v>
      </c>
    </row>
    <row r="23" spans="1:14" x14ac:dyDescent="0.25">
      <c r="A23" s="37" t="s">
        <v>118</v>
      </c>
      <c r="B23" s="38">
        <f>SUM('Rentabilität - 3. Jahr'!B32)*1.19</f>
        <v>11.899999999999999</v>
      </c>
      <c r="C23" s="38">
        <f>SUM('Rentabilität - 3. Jahr'!C32)*1.19</f>
        <v>0</v>
      </c>
      <c r="D23" s="38">
        <f>SUM('Rentabilität - 3. Jahr'!D32)*1.19</f>
        <v>0</v>
      </c>
      <c r="E23" s="38">
        <f>SUM('Rentabilität - 3. Jahr'!E32)*1.19</f>
        <v>0</v>
      </c>
      <c r="F23" s="38">
        <f>SUM('Rentabilität - 3. Jahr'!F32)*1.19</f>
        <v>0</v>
      </c>
      <c r="G23" s="38">
        <f>SUM('Rentabilität - 3. Jahr'!G32)*1.19</f>
        <v>0</v>
      </c>
      <c r="H23" s="38">
        <f>SUM('Rentabilität - 3. Jahr'!H32)*1.19</f>
        <v>0</v>
      </c>
      <c r="I23" s="38">
        <f>SUM('Rentabilität - 3. Jahr'!I32)*1.19</f>
        <v>0</v>
      </c>
      <c r="J23" s="38">
        <f>SUM('Rentabilität - 3. Jahr'!J32)*1.19</f>
        <v>0</v>
      </c>
      <c r="K23" s="38">
        <f>SUM('Rentabilität - 3. Jahr'!K32)*1.19</f>
        <v>0</v>
      </c>
      <c r="L23" s="38">
        <f>SUM('Rentabilität - 3. Jahr'!L32)*1.19</f>
        <v>0</v>
      </c>
      <c r="M23" s="38">
        <f>SUM('Rentabilität - 3. Jahr'!M32)*1.19</f>
        <v>0</v>
      </c>
      <c r="N23" s="37" t="s">
        <v>0</v>
      </c>
    </row>
    <row r="24" spans="1:14" x14ac:dyDescent="0.25">
      <c r="A24" s="37" t="s">
        <v>119</v>
      </c>
      <c r="B24" s="38">
        <f>SUM('Rentabilität - 3. Jahr'!B33)*1.19</f>
        <v>13.09</v>
      </c>
      <c r="C24" s="38">
        <f>SUM('Rentabilität - 3. Jahr'!C33)*1.19</f>
        <v>0</v>
      </c>
      <c r="D24" s="38">
        <f>SUM('Rentabilität - 3. Jahr'!D33)*1.19</f>
        <v>0</v>
      </c>
      <c r="E24" s="38">
        <f>SUM('Rentabilität - 3. Jahr'!E33)*1.19</f>
        <v>0</v>
      </c>
      <c r="F24" s="38">
        <f>SUM('Rentabilität - 3. Jahr'!F33)*1.19</f>
        <v>0</v>
      </c>
      <c r="G24" s="38">
        <f>SUM('Rentabilität - 3. Jahr'!G33)*1.19</f>
        <v>0</v>
      </c>
      <c r="H24" s="38">
        <f>SUM('Rentabilität - 3. Jahr'!H33)*1.19</f>
        <v>0</v>
      </c>
      <c r="I24" s="38">
        <f>SUM('Rentabilität - 3. Jahr'!I33)*1.19</f>
        <v>0</v>
      </c>
      <c r="J24" s="38">
        <f>SUM('Rentabilität - 3. Jahr'!J33)*1.19</f>
        <v>0</v>
      </c>
      <c r="K24" s="38">
        <f>SUM('Rentabilität - 3. Jahr'!K33)*1.19</f>
        <v>0</v>
      </c>
      <c r="L24" s="38">
        <f>SUM('Rentabilität - 3. Jahr'!L33)*1.19</f>
        <v>0</v>
      </c>
      <c r="M24" s="38">
        <f>SUM('Rentabilität - 3. Jahr'!M33)*1.19</f>
        <v>0</v>
      </c>
      <c r="N24" s="37" t="s">
        <v>0</v>
      </c>
    </row>
    <row r="25" spans="1:14" x14ac:dyDescent="0.25">
      <c r="A25" s="37" t="s">
        <v>81</v>
      </c>
      <c r="B25" s="38">
        <f>SUM('Rentabilität - 3. Jahr'!B34)</f>
        <v>12</v>
      </c>
      <c r="C25" s="38">
        <f>SUM('Rentabilität - 3. Jahr'!C34)</f>
        <v>0</v>
      </c>
      <c r="D25" s="38">
        <f>SUM('Rentabilität - 3. Jahr'!D34)</f>
        <v>0</v>
      </c>
      <c r="E25" s="38">
        <f>SUM('Rentabilität - 3. Jahr'!E34)</f>
        <v>0</v>
      </c>
      <c r="F25" s="38">
        <f>SUM('Rentabilität - 3. Jahr'!F34)</f>
        <v>0</v>
      </c>
      <c r="G25" s="38">
        <f>SUM('Rentabilität - 3. Jahr'!G34)</f>
        <v>0</v>
      </c>
      <c r="H25" s="38">
        <f>SUM('Rentabilität - 3. Jahr'!H34)</f>
        <v>0</v>
      </c>
      <c r="I25" s="38">
        <f>SUM('Rentabilität - 3. Jahr'!I34)</f>
        <v>0</v>
      </c>
      <c r="J25" s="38">
        <f>SUM('Rentabilität - 3. Jahr'!J34)</f>
        <v>0</v>
      </c>
      <c r="K25" s="38">
        <f>SUM('Rentabilität - 3. Jahr'!K34)</f>
        <v>0</v>
      </c>
      <c r="L25" s="38">
        <f>SUM('Rentabilität - 3. Jahr'!L34)</f>
        <v>0</v>
      </c>
      <c r="M25" s="38">
        <f>SUM('Rentabilität - 3. Jahr'!M34)</f>
        <v>0</v>
      </c>
      <c r="N25" s="37" t="s">
        <v>0</v>
      </c>
    </row>
    <row r="26" spans="1:14" x14ac:dyDescent="0.25">
      <c r="A26" s="37" t="s">
        <v>83</v>
      </c>
      <c r="B26" s="38">
        <f>SUM('Rentabilität - 3. Jahr'!B35)</f>
        <v>13</v>
      </c>
      <c r="C26" s="38">
        <f>SUM('Rentabilität - 3. Jahr'!C35)</f>
        <v>0</v>
      </c>
      <c r="D26" s="38">
        <f>SUM('Rentabilität - 3. Jahr'!D35)</f>
        <v>0</v>
      </c>
      <c r="E26" s="38">
        <f>SUM('Rentabilität - 3. Jahr'!E35)</f>
        <v>0</v>
      </c>
      <c r="F26" s="38">
        <f>SUM('Rentabilität - 3. Jahr'!F35)</f>
        <v>0</v>
      </c>
      <c r="G26" s="38">
        <f>SUM('Rentabilität - 3. Jahr'!G35)</f>
        <v>0</v>
      </c>
      <c r="H26" s="38">
        <f>SUM('Rentabilität - 3. Jahr'!H35)</f>
        <v>0</v>
      </c>
      <c r="I26" s="38">
        <f>SUM('Rentabilität - 3. Jahr'!I35)</f>
        <v>0</v>
      </c>
      <c r="J26" s="38">
        <f>SUM('Rentabilität - 3. Jahr'!J35)</f>
        <v>0</v>
      </c>
      <c r="K26" s="38">
        <f>SUM('Rentabilität - 3. Jahr'!K35)</f>
        <v>0</v>
      </c>
      <c r="L26" s="38">
        <f>SUM('Rentabilität - 3. Jahr'!L35)</f>
        <v>0</v>
      </c>
      <c r="M26" s="38">
        <f>SUM('Rentabilität - 3. Jahr'!M35)</f>
        <v>0</v>
      </c>
      <c r="N26" s="37" t="s">
        <v>0</v>
      </c>
    </row>
    <row r="27" spans="1:14" x14ac:dyDescent="0.25">
      <c r="A27" s="37" t="s">
        <v>120</v>
      </c>
      <c r="B27" s="38">
        <f>SUM('Rentabilität - 3. Jahr'!B36)*1.19</f>
        <v>16.66</v>
      </c>
      <c r="C27" s="38">
        <f>SUM('Rentabilität - 3. Jahr'!C36)*1.19</f>
        <v>0</v>
      </c>
      <c r="D27" s="38">
        <f>SUM('Rentabilität - 3. Jahr'!D36)*1.19</f>
        <v>0</v>
      </c>
      <c r="E27" s="38">
        <f>SUM('Rentabilität - 3. Jahr'!E36)*1.19</f>
        <v>0</v>
      </c>
      <c r="F27" s="38">
        <f>SUM('Rentabilität - 3. Jahr'!F36)*1.19</f>
        <v>0</v>
      </c>
      <c r="G27" s="38">
        <f>SUM('Rentabilität - 3. Jahr'!G36)*1.19</f>
        <v>0</v>
      </c>
      <c r="H27" s="38">
        <f>SUM('Rentabilität - 3. Jahr'!H36)*1.19</f>
        <v>0</v>
      </c>
      <c r="I27" s="38">
        <f>SUM('Rentabilität - 3. Jahr'!I36)*1.19</f>
        <v>0</v>
      </c>
      <c r="J27" s="38">
        <f>SUM('Rentabilität - 3. Jahr'!J36)*1.19</f>
        <v>0</v>
      </c>
      <c r="K27" s="38">
        <f>SUM('Rentabilität - 3. Jahr'!K36)*1.19</f>
        <v>0</v>
      </c>
      <c r="L27" s="38">
        <f>SUM('Rentabilität - 3. Jahr'!L36)*1.19</f>
        <v>0</v>
      </c>
      <c r="M27" s="38">
        <f>SUM('Rentabilität - 3. Jahr'!M36)*1.19</f>
        <v>0</v>
      </c>
      <c r="N27" s="37" t="s">
        <v>0</v>
      </c>
    </row>
    <row r="28" spans="1:14" x14ac:dyDescent="0.25">
      <c r="A28" s="37" t="s">
        <v>121</v>
      </c>
      <c r="B28" s="38">
        <f>SUM('Rentabilität - 3. Jahr'!B37)*1.19</f>
        <v>17.849999999999998</v>
      </c>
      <c r="C28" s="38">
        <f>SUM('Rentabilität - 3. Jahr'!C37)*1.19</f>
        <v>0</v>
      </c>
      <c r="D28" s="38">
        <f>SUM('Rentabilität - 3. Jahr'!D37)*1.19</f>
        <v>0</v>
      </c>
      <c r="E28" s="38">
        <f>SUM('Rentabilität - 3. Jahr'!E37)*1.19</f>
        <v>0</v>
      </c>
      <c r="F28" s="38">
        <f>SUM('Rentabilität - 3. Jahr'!F37)*1.19</f>
        <v>0</v>
      </c>
      <c r="G28" s="38">
        <f>SUM('Rentabilität - 3. Jahr'!G37)*1.19</f>
        <v>0</v>
      </c>
      <c r="H28" s="38">
        <f>SUM('Rentabilität - 3. Jahr'!H37)*1.19</f>
        <v>0</v>
      </c>
      <c r="I28" s="38">
        <f>SUM('Rentabilität - 3. Jahr'!I37)*1.19</f>
        <v>0</v>
      </c>
      <c r="J28" s="38">
        <f>SUM('Rentabilität - 3. Jahr'!J37)*1.19</f>
        <v>0</v>
      </c>
      <c r="K28" s="38">
        <f>SUM('Rentabilität - 3. Jahr'!K37)*1.19</f>
        <v>0</v>
      </c>
      <c r="L28" s="38">
        <f>SUM('Rentabilität - 3. Jahr'!L37)*1.19</f>
        <v>0</v>
      </c>
      <c r="M28" s="38">
        <f>SUM('Rentabilität - 3. Jahr'!M37)*1.19</f>
        <v>0</v>
      </c>
      <c r="N28" s="37" t="s">
        <v>0</v>
      </c>
    </row>
    <row r="29" spans="1:14" x14ac:dyDescent="0.25">
      <c r="A29" s="37" t="s">
        <v>122</v>
      </c>
      <c r="B29" s="38">
        <f>SUM('Rentabilität - 3. Jahr'!B39)*1.19</f>
        <v>20.23</v>
      </c>
      <c r="C29" s="38">
        <f>SUM('Rentabilität - 3. Jahr'!C39)*1.19</f>
        <v>0</v>
      </c>
      <c r="D29" s="38">
        <f>SUM('Rentabilität - 3. Jahr'!D39)*1.19</f>
        <v>0</v>
      </c>
      <c r="E29" s="38">
        <f>SUM('Rentabilität - 3. Jahr'!E39)*1.19</f>
        <v>0</v>
      </c>
      <c r="F29" s="38">
        <f>SUM('Rentabilität - 3. Jahr'!F39)*1.19</f>
        <v>0</v>
      </c>
      <c r="G29" s="38">
        <f>SUM('Rentabilität - 3. Jahr'!G39)*1.19</f>
        <v>0</v>
      </c>
      <c r="H29" s="38">
        <f>SUM('Rentabilität - 3. Jahr'!H39)*1.19</f>
        <v>0</v>
      </c>
      <c r="I29" s="38">
        <f>SUM('Rentabilität - 3. Jahr'!I39)*1.19</f>
        <v>0</v>
      </c>
      <c r="J29" s="38">
        <f>SUM('Rentabilität - 3. Jahr'!J39)*1.19</f>
        <v>0</v>
      </c>
      <c r="K29" s="38">
        <f>SUM('Rentabilität - 3. Jahr'!K39)*1.19</f>
        <v>0</v>
      </c>
      <c r="L29" s="38">
        <f>SUM('Rentabilität - 3. Jahr'!L39)*1.19</f>
        <v>0</v>
      </c>
      <c r="M29" s="38">
        <f>SUM('Rentabilität - 3. Jahr'!M39)*1.19</f>
        <v>0</v>
      </c>
      <c r="N29" s="37" t="s">
        <v>0</v>
      </c>
    </row>
    <row r="30" spans="1:14" x14ac:dyDescent="0.25">
      <c r="A30" s="37" t="s">
        <v>123</v>
      </c>
      <c r="B30" s="39">
        <v>0</v>
      </c>
      <c r="C30" s="39">
        <v>0</v>
      </c>
      <c r="D30" s="39">
        <v>0</v>
      </c>
      <c r="E30" s="39">
        <v>0</v>
      </c>
      <c r="F30" s="39">
        <v>0</v>
      </c>
      <c r="G30" s="39">
        <v>0</v>
      </c>
      <c r="H30" s="39">
        <v>0</v>
      </c>
      <c r="I30" s="39">
        <v>0</v>
      </c>
      <c r="J30" s="39">
        <v>0</v>
      </c>
      <c r="K30" s="39">
        <v>0</v>
      </c>
      <c r="L30" s="39">
        <v>0</v>
      </c>
      <c r="M30" s="39">
        <v>0</v>
      </c>
      <c r="N30" s="37" t="s">
        <v>117</v>
      </c>
    </row>
    <row r="31" spans="1:14" x14ac:dyDescent="0.25">
      <c r="A31" s="37" t="s">
        <v>86</v>
      </c>
      <c r="B31" s="38">
        <f>SUM('Rentabilität - 3. Jahr'!B40)</f>
        <v>18</v>
      </c>
      <c r="C31" s="38">
        <f>SUM('Rentabilität - 3. Jahr'!C40)</f>
        <v>0</v>
      </c>
      <c r="D31" s="38">
        <f>SUM('Rentabilität - 3. Jahr'!D40)</f>
        <v>0</v>
      </c>
      <c r="E31" s="38">
        <f>SUM('Rentabilität - 3. Jahr'!E40)</f>
        <v>0</v>
      </c>
      <c r="F31" s="38">
        <f>SUM('Rentabilität - 3. Jahr'!F40)</f>
        <v>0</v>
      </c>
      <c r="G31" s="38">
        <f>SUM('Rentabilität - 3. Jahr'!G40)</f>
        <v>0</v>
      </c>
      <c r="H31" s="38">
        <f>SUM('Rentabilität - 3. Jahr'!H40)</f>
        <v>0</v>
      </c>
      <c r="I31" s="38">
        <f>SUM('Rentabilität - 3. Jahr'!I40)</f>
        <v>0</v>
      </c>
      <c r="J31" s="38">
        <f>SUM('Rentabilität - 3. Jahr'!J40)</f>
        <v>0</v>
      </c>
      <c r="K31" s="38">
        <f>SUM('Rentabilität - 3. Jahr'!K40)</f>
        <v>0</v>
      </c>
      <c r="L31" s="38">
        <f>SUM('Rentabilität - 3. Jahr'!L40)</f>
        <v>0</v>
      </c>
      <c r="M31" s="38">
        <f>SUM('Rentabilität - 3. Jahr'!M40)</f>
        <v>0</v>
      </c>
      <c r="N31" s="37" t="s">
        <v>0</v>
      </c>
    </row>
    <row r="32" spans="1:14" x14ac:dyDescent="0.25">
      <c r="A32" s="37" t="s">
        <v>87</v>
      </c>
      <c r="B32" s="38" t="e">
        <f>SUM('Rentabilität - 3. Jahr'!#REF!)</f>
        <v>#REF!</v>
      </c>
      <c r="C32" s="38" t="e">
        <f>SUM('Rentabilität - 3. Jahr'!#REF!)</f>
        <v>#REF!</v>
      </c>
      <c r="D32" s="38" t="e">
        <f>SUM('Rentabilität - 3. Jahr'!#REF!)</f>
        <v>#REF!</v>
      </c>
      <c r="E32" s="38" t="e">
        <f>SUM('Rentabilität - 3. Jahr'!#REF!)</f>
        <v>#REF!</v>
      </c>
      <c r="F32" s="38" t="e">
        <f>SUM('Rentabilität - 3. Jahr'!#REF!)</f>
        <v>#REF!</v>
      </c>
      <c r="G32" s="38" t="e">
        <f>SUM('Rentabilität - 3. Jahr'!#REF!)</f>
        <v>#REF!</v>
      </c>
      <c r="H32" s="38" t="e">
        <f>SUM('Rentabilität - 3. Jahr'!#REF!)</f>
        <v>#REF!</v>
      </c>
      <c r="I32" s="38" t="e">
        <f>SUM('Rentabilität - 3. Jahr'!#REF!)</f>
        <v>#REF!</v>
      </c>
      <c r="J32" s="38" t="e">
        <f>SUM('Rentabilität - 3. Jahr'!#REF!)</f>
        <v>#REF!</v>
      </c>
      <c r="K32" s="38" t="e">
        <f>SUM('Rentabilität - 3. Jahr'!#REF!)</f>
        <v>#REF!</v>
      </c>
      <c r="L32" s="38" t="e">
        <f>SUM('Rentabilität - 3. Jahr'!#REF!)</f>
        <v>#REF!</v>
      </c>
      <c r="M32" s="38" t="e">
        <f>SUM('Rentabilität - 3. Jahr'!#REF!)</f>
        <v>#REF!</v>
      </c>
      <c r="N32" s="37" t="s">
        <v>0</v>
      </c>
    </row>
    <row r="33" spans="1:14" x14ac:dyDescent="0.25">
      <c r="A33" s="37" t="s">
        <v>124</v>
      </c>
      <c r="B33" s="38">
        <f t="shared" ref="B33:M33" si="6">(B4/119*19+B5/107*7)-(B10/119*19)-(B11/119*19)-(SUM(B16:B24,B27:B29)/119*19)</f>
        <v>-18.999999999999996</v>
      </c>
      <c r="C33" s="38">
        <f t="shared" si="6"/>
        <v>0</v>
      </c>
      <c r="D33" s="38">
        <f t="shared" si="6"/>
        <v>0</v>
      </c>
      <c r="E33" s="38">
        <f t="shared" si="6"/>
        <v>0</v>
      </c>
      <c r="F33" s="38">
        <f t="shared" si="6"/>
        <v>0</v>
      </c>
      <c r="G33" s="38">
        <f t="shared" si="6"/>
        <v>0</v>
      </c>
      <c r="H33" s="38">
        <f t="shared" si="6"/>
        <v>0</v>
      </c>
      <c r="I33" s="38">
        <f t="shared" si="6"/>
        <v>0</v>
      </c>
      <c r="J33" s="38">
        <f t="shared" si="6"/>
        <v>0</v>
      </c>
      <c r="K33" s="38">
        <f t="shared" si="6"/>
        <v>0</v>
      </c>
      <c r="L33" s="38">
        <f t="shared" si="6"/>
        <v>0</v>
      </c>
      <c r="M33" s="38">
        <f t="shared" si="6"/>
        <v>0</v>
      </c>
      <c r="N33" s="37" t="s">
        <v>125</v>
      </c>
    </row>
    <row r="34" spans="1:14" x14ac:dyDescent="0.25">
      <c r="A34" s="40" t="s">
        <v>126</v>
      </c>
      <c r="B34" s="41" t="e">
        <f t="shared" ref="B34:M34" si="7">B12-B13</f>
        <v>#REF!</v>
      </c>
      <c r="C34" s="41" t="e">
        <f t="shared" si="7"/>
        <v>#REF!</v>
      </c>
      <c r="D34" s="41" t="e">
        <f t="shared" si="7"/>
        <v>#REF!</v>
      </c>
      <c r="E34" s="41" t="e">
        <f t="shared" si="7"/>
        <v>#REF!</v>
      </c>
      <c r="F34" s="41" t="e">
        <f t="shared" si="7"/>
        <v>#REF!</v>
      </c>
      <c r="G34" s="41" t="e">
        <f t="shared" si="7"/>
        <v>#REF!</v>
      </c>
      <c r="H34" s="41" t="e">
        <f t="shared" si="7"/>
        <v>#REF!</v>
      </c>
      <c r="I34" s="41" t="e">
        <f t="shared" si="7"/>
        <v>#REF!</v>
      </c>
      <c r="J34" s="41" t="e">
        <f t="shared" si="7"/>
        <v>#REF!</v>
      </c>
      <c r="K34" s="41" t="e">
        <f t="shared" si="7"/>
        <v>#REF!</v>
      </c>
      <c r="L34" s="41" t="e">
        <f t="shared" si="7"/>
        <v>#REF!</v>
      </c>
      <c r="M34" s="41" t="e">
        <f t="shared" si="7"/>
        <v>#REF!</v>
      </c>
      <c r="N34" s="40" t="s">
        <v>0</v>
      </c>
    </row>
    <row r="35" spans="1:14" x14ac:dyDescent="0.25">
      <c r="A35" s="35" t="s">
        <v>127</v>
      </c>
      <c r="B35" s="36">
        <f>SUM('Privater Finanzbedarf'!B30)</f>
        <v>0</v>
      </c>
      <c r="C35" s="36">
        <f>SUM('Privater Finanzbedarf'!B30)</f>
        <v>0</v>
      </c>
      <c r="D35" s="36">
        <f>SUM('Privater Finanzbedarf'!B30)</f>
        <v>0</v>
      </c>
      <c r="E35" s="36">
        <f>SUM('Privater Finanzbedarf'!B30)</f>
        <v>0</v>
      </c>
      <c r="F35" s="36">
        <f>SUM('Privater Finanzbedarf'!B30)</f>
        <v>0</v>
      </c>
      <c r="G35" s="36">
        <f>SUM('Privater Finanzbedarf'!B30)</f>
        <v>0</v>
      </c>
      <c r="H35" s="36">
        <f>SUM('Privater Finanzbedarf'!B30)</f>
        <v>0</v>
      </c>
      <c r="I35" s="36">
        <f>SUM('Privater Finanzbedarf'!B30)</f>
        <v>0</v>
      </c>
      <c r="J35" s="36">
        <f>SUM('Privater Finanzbedarf'!B30)</f>
        <v>0</v>
      </c>
      <c r="K35" s="36">
        <f>SUM('Privater Finanzbedarf'!B30)</f>
        <v>0</v>
      </c>
      <c r="L35" s="36">
        <f>SUM('Privater Finanzbedarf'!B30)</f>
        <v>0</v>
      </c>
      <c r="M35" s="36">
        <f>SUM('Privater Finanzbedarf'!B30)</f>
        <v>0</v>
      </c>
      <c r="N35" s="35" t="s">
        <v>0</v>
      </c>
    </row>
    <row r="36" spans="1:14" x14ac:dyDescent="0.25">
      <c r="A36" s="40" t="s">
        <v>128</v>
      </c>
      <c r="B36" s="41" t="e">
        <f t="shared" ref="B36:M36" si="8">B34-B35</f>
        <v>#REF!</v>
      </c>
      <c r="C36" s="41" t="e">
        <f t="shared" si="8"/>
        <v>#REF!</v>
      </c>
      <c r="D36" s="41" t="e">
        <f t="shared" si="8"/>
        <v>#REF!</v>
      </c>
      <c r="E36" s="41" t="e">
        <f t="shared" si="8"/>
        <v>#REF!</v>
      </c>
      <c r="F36" s="41" t="e">
        <f t="shared" si="8"/>
        <v>#REF!</v>
      </c>
      <c r="G36" s="41" t="e">
        <f t="shared" si="8"/>
        <v>#REF!</v>
      </c>
      <c r="H36" s="41" t="e">
        <f t="shared" si="8"/>
        <v>#REF!</v>
      </c>
      <c r="I36" s="41" t="e">
        <f t="shared" si="8"/>
        <v>#REF!</v>
      </c>
      <c r="J36" s="41" t="e">
        <f t="shared" si="8"/>
        <v>#REF!</v>
      </c>
      <c r="K36" s="41" t="e">
        <f t="shared" si="8"/>
        <v>#REF!</v>
      </c>
      <c r="L36" s="41" t="e">
        <f t="shared" si="8"/>
        <v>#REF!</v>
      </c>
      <c r="M36" s="41" t="e">
        <f t="shared" si="8"/>
        <v>#REF!</v>
      </c>
      <c r="N36" s="40" t="s">
        <v>0</v>
      </c>
    </row>
    <row r="37" spans="1:14" x14ac:dyDescent="0.25">
      <c r="A37" s="33" t="s">
        <v>129</v>
      </c>
      <c r="B37" s="34" t="e">
        <f t="shared" ref="B37:M37" si="9">B2+B36</f>
        <v>#REF!</v>
      </c>
      <c r="C37" s="34" t="e">
        <f t="shared" si="9"/>
        <v>#REF!</v>
      </c>
      <c r="D37" s="34" t="e">
        <f t="shared" si="9"/>
        <v>#REF!</v>
      </c>
      <c r="E37" s="34" t="e">
        <f t="shared" si="9"/>
        <v>#REF!</v>
      </c>
      <c r="F37" s="34" t="e">
        <f t="shared" si="9"/>
        <v>#REF!</v>
      </c>
      <c r="G37" s="34" t="e">
        <f t="shared" si="9"/>
        <v>#REF!</v>
      </c>
      <c r="H37" s="34" t="e">
        <f t="shared" si="9"/>
        <v>#REF!</v>
      </c>
      <c r="I37" s="34" t="e">
        <f t="shared" si="9"/>
        <v>#REF!</v>
      </c>
      <c r="J37" s="34" t="e">
        <f t="shared" si="9"/>
        <v>#REF!</v>
      </c>
      <c r="K37" s="34" t="e">
        <f t="shared" si="9"/>
        <v>#REF!</v>
      </c>
      <c r="L37" s="34" t="e">
        <f t="shared" si="9"/>
        <v>#REF!</v>
      </c>
      <c r="M37" s="34" t="e">
        <f t="shared" si="9"/>
        <v>#REF!</v>
      </c>
      <c r="N37" s="33" t="s">
        <v>0</v>
      </c>
    </row>
    <row r="38" spans="1:14" x14ac:dyDescent="0.25">
      <c r="A38" s="37" t="s">
        <v>130</v>
      </c>
      <c r="B38" s="38">
        <f>SUM('Liquidität - 2. Jahr'!M41)</f>
        <v>0</v>
      </c>
      <c r="C38" s="38">
        <f t="shared" ref="C38:M38" si="10">B38</f>
        <v>0</v>
      </c>
      <c r="D38" s="38">
        <f t="shared" si="10"/>
        <v>0</v>
      </c>
      <c r="E38" s="38">
        <f t="shared" si="10"/>
        <v>0</v>
      </c>
      <c r="F38" s="38">
        <f t="shared" si="10"/>
        <v>0</v>
      </c>
      <c r="G38" s="38">
        <f t="shared" si="10"/>
        <v>0</v>
      </c>
      <c r="H38" s="38">
        <f t="shared" si="10"/>
        <v>0</v>
      </c>
      <c r="I38" s="38">
        <f t="shared" si="10"/>
        <v>0</v>
      </c>
      <c r="J38" s="38">
        <f t="shared" si="10"/>
        <v>0</v>
      </c>
      <c r="K38" s="38">
        <f t="shared" si="10"/>
        <v>0</v>
      </c>
      <c r="L38" s="38">
        <f t="shared" si="10"/>
        <v>0</v>
      </c>
      <c r="M38" s="38">
        <f t="shared" si="10"/>
        <v>0</v>
      </c>
      <c r="N38" s="37" t="s">
        <v>0</v>
      </c>
    </row>
    <row r="39" spans="1:14" x14ac:dyDescent="0.25">
      <c r="A39" s="33" t="s">
        <v>131</v>
      </c>
      <c r="B39" s="34" t="e">
        <f t="shared" ref="B39:M39" si="11">B38+B37</f>
        <v>#REF!</v>
      </c>
      <c r="C39" s="34" t="e">
        <f t="shared" si="11"/>
        <v>#REF!</v>
      </c>
      <c r="D39" s="34" t="e">
        <f t="shared" si="11"/>
        <v>#REF!</v>
      </c>
      <c r="E39" s="34" t="e">
        <f t="shared" si="11"/>
        <v>#REF!</v>
      </c>
      <c r="F39" s="34" t="e">
        <f t="shared" si="11"/>
        <v>#REF!</v>
      </c>
      <c r="G39" s="34" t="e">
        <f t="shared" si="11"/>
        <v>#REF!</v>
      </c>
      <c r="H39" s="34" t="e">
        <f t="shared" si="11"/>
        <v>#REF!</v>
      </c>
      <c r="I39" s="34" t="e">
        <f t="shared" si="11"/>
        <v>#REF!</v>
      </c>
      <c r="J39" s="34" t="e">
        <f t="shared" si="11"/>
        <v>#REF!</v>
      </c>
      <c r="K39" s="34" t="e">
        <f t="shared" si="11"/>
        <v>#REF!</v>
      </c>
      <c r="L39" s="34" t="e">
        <f t="shared" si="11"/>
        <v>#REF!</v>
      </c>
      <c r="M39" s="34" t="e">
        <f t="shared" si="11"/>
        <v>#REF!</v>
      </c>
      <c r="N39" s="33" t="s">
        <v>0</v>
      </c>
    </row>
  </sheetData>
  <sheetProtection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2D178-A756-4A1E-873C-4563FC2DC6AC}">
  <sheetPr>
    <tabColor theme="9"/>
  </sheetPr>
  <dimension ref="C2:E7"/>
  <sheetViews>
    <sheetView workbookViewId="0">
      <selection activeCell="D5" sqref="D5"/>
    </sheetView>
  </sheetViews>
  <sheetFormatPr baseColWidth="10" defaultRowHeight="15" x14ac:dyDescent="0.25"/>
  <cols>
    <col min="3" max="3" width="19.5703125" customWidth="1"/>
    <col min="4" max="4" width="28.140625" customWidth="1"/>
    <col min="5" max="5" width="59.28515625" customWidth="1"/>
  </cols>
  <sheetData>
    <row r="2" spans="3:5" ht="18.75" x14ac:dyDescent="0.3">
      <c r="E2" s="151" t="s">
        <v>225</v>
      </c>
    </row>
    <row r="3" spans="3:5" x14ac:dyDescent="0.25">
      <c r="C3" s="120"/>
    </row>
    <row r="4" spans="3:5" ht="18.75" x14ac:dyDescent="0.3">
      <c r="C4" s="112" t="s">
        <v>208</v>
      </c>
      <c r="D4" s="125" t="s">
        <v>209</v>
      </c>
    </row>
    <row r="5" spans="3:5" ht="18.75" x14ac:dyDescent="0.3">
      <c r="C5" s="112" t="s">
        <v>192</v>
      </c>
      <c r="D5" s="125">
        <v>2025</v>
      </c>
    </row>
    <row r="6" spans="3:5" ht="18.75" x14ac:dyDescent="0.3">
      <c r="C6" s="112" t="s">
        <v>193</v>
      </c>
      <c r="D6" s="126">
        <f>D5+1</f>
        <v>2026</v>
      </c>
    </row>
    <row r="7" spans="3:5" ht="18.75" x14ac:dyDescent="0.3">
      <c r="C7" s="112" t="s">
        <v>194</v>
      </c>
      <c r="D7" s="126">
        <f>D6+1</f>
        <v>2027</v>
      </c>
    </row>
  </sheetData>
  <phoneticPr fontId="30" type="noConversion"/>
  <hyperlinks>
    <hyperlink ref="E2" location="Haftungsausschluss!A1" display="Haftungsauschluss" xr:uid="{1FD6D17C-D8B4-4D03-A7F5-C5487C50E2E8}"/>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2119E-6B1B-4E8B-94CD-87FAAFC063E5}">
  <sheetPr>
    <tabColor theme="9"/>
  </sheetPr>
  <dimension ref="A2:S19"/>
  <sheetViews>
    <sheetView workbookViewId="0"/>
  </sheetViews>
  <sheetFormatPr baseColWidth="10" defaultRowHeight="15" x14ac:dyDescent="0.25"/>
  <cols>
    <col min="2" max="2" width="25.42578125" customWidth="1"/>
    <col min="3" max="3" width="26.42578125" customWidth="1"/>
    <col min="5" max="5" width="25.42578125" customWidth="1"/>
    <col min="6" max="6" width="26.42578125" customWidth="1"/>
    <col min="8" max="8" width="25.42578125" customWidth="1"/>
    <col min="9" max="9" width="26.42578125" customWidth="1"/>
    <col min="11" max="11" width="25.42578125" customWidth="1"/>
    <col min="12" max="12" width="26.42578125" customWidth="1"/>
    <col min="14" max="14" width="25.42578125" customWidth="1"/>
    <col min="15" max="15" width="26.42578125" customWidth="1"/>
  </cols>
  <sheetData>
    <row r="2" spans="1:19" ht="21" x14ac:dyDescent="0.35">
      <c r="A2" s="180" t="s">
        <v>286</v>
      </c>
      <c r="E2" s="183" t="s">
        <v>306</v>
      </c>
      <c r="R2" s="178"/>
      <c r="S2" s="178"/>
    </row>
    <row r="3" spans="1:19" x14ac:dyDescent="0.25">
      <c r="A3" s="55" t="s">
        <v>307</v>
      </c>
      <c r="R3" s="178"/>
      <c r="S3" s="178"/>
    </row>
    <row r="4" spans="1:19" ht="21" x14ac:dyDescent="0.35">
      <c r="A4" s="184"/>
      <c r="R4" s="178"/>
      <c r="S4" s="178"/>
    </row>
    <row r="5" spans="1:19" s="181" customFormat="1" ht="15.75" x14ac:dyDescent="0.25">
      <c r="A5" s="62"/>
      <c r="B5" s="205" t="s">
        <v>301</v>
      </c>
      <c r="C5" s="205"/>
      <c r="E5" s="205" t="s">
        <v>302</v>
      </c>
      <c r="F5" s="205"/>
      <c r="H5" s="205" t="s">
        <v>303</v>
      </c>
      <c r="I5" s="205"/>
      <c r="K5" s="205" t="s">
        <v>304</v>
      </c>
      <c r="L5" s="205"/>
      <c r="N5" s="205" t="s">
        <v>305</v>
      </c>
      <c r="O5" s="205"/>
      <c r="R5" s="182"/>
      <c r="S5" s="182"/>
    </row>
    <row r="6" spans="1:19" x14ac:dyDescent="0.25">
      <c r="B6" s="178" t="s">
        <v>240</v>
      </c>
      <c r="C6" s="178" t="s">
        <v>241</v>
      </c>
      <c r="E6" s="178" t="s">
        <v>240</v>
      </c>
      <c r="F6" s="178" t="s">
        <v>241</v>
      </c>
      <c r="H6" s="178" t="s">
        <v>240</v>
      </c>
      <c r="I6" s="178" t="s">
        <v>241</v>
      </c>
      <c r="K6" s="178" t="s">
        <v>240</v>
      </c>
      <c r="L6" s="178" t="s">
        <v>241</v>
      </c>
      <c r="N6" s="178" t="s">
        <v>240</v>
      </c>
      <c r="O6" s="178" t="s">
        <v>241</v>
      </c>
      <c r="R6" s="179"/>
      <c r="S6" s="179"/>
    </row>
    <row r="7" spans="1:19" ht="30" x14ac:dyDescent="0.25">
      <c r="B7" s="179" t="s">
        <v>242</v>
      </c>
      <c r="C7" s="179" t="s">
        <v>243</v>
      </c>
      <c r="E7" s="179" t="s">
        <v>261</v>
      </c>
      <c r="F7" s="179" t="s">
        <v>262</v>
      </c>
      <c r="H7" s="179" t="s">
        <v>278</v>
      </c>
      <c r="I7" s="179" t="s">
        <v>279</v>
      </c>
      <c r="K7" s="179" t="s">
        <v>287</v>
      </c>
      <c r="L7" s="179" t="s">
        <v>262</v>
      </c>
      <c r="N7" s="179" t="s">
        <v>296</v>
      </c>
      <c r="O7" s="179" t="s">
        <v>250</v>
      </c>
      <c r="R7" s="179"/>
      <c r="S7" s="179"/>
    </row>
    <row r="8" spans="1:19" ht="30" x14ac:dyDescent="0.25">
      <c r="B8" s="179" t="s">
        <v>244</v>
      </c>
      <c r="C8" s="179" t="s">
        <v>245</v>
      </c>
      <c r="E8" s="179" t="s">
        <v>263</v>
      </c>
      <c r="F8" s="179" t="s">
        <v>262</v>
      </c>
      <c r="H8" s="179" t="s">
        <v>280</v>
      </c>
      <c r="I8" s="179" t="s">
        <v>279</v>
      </c>
      <c r="K8" s="179" t="s">
        <v>288</v>
      </c>
      <c r="L8" s="179" t="s">
        <v>289</v>
      </c>
      <c r="N8" s="179" t="s">
        <v>297</v>
      </c>
      <c r="O8" s="179" t="s">
        <v>268</v>
      </c>
      <c r="R8" s="179"/>
      <c r="S8" s="179"/>
    </row>
    <row r="9" spans="1:19" x14ac:dyDescent="0.25">
      <c r="B9" s="179" t="s">
        <v>246</v>
      </c>
      <c r="C9" s="179" t="s">
        <v>245</v>
      </c>
      <c r="E9" s="179" t="s">
        <v>264</v>
      </c>
      <c r="F9" s="179" t="s">
        <v>262</v>
      </c>
      <c r="H9" s="179" t="s">
        <v>281</v>
      </c>
      <c r="I9" s="179" t="s">
        <v>282</v>
      </c>
      <c r="K9" s="179" t="s">
        <v>290</v>
      </c>
      <c r="L9" s="179" t="s">
        <v>266</v>
      </c>
      <c r="N9" s="179" t="s">
        <v>298</v>
      </c>
      <c r="O9" s="179" t="s">
        <v>268</v>
      </c>
      <c r="R9" s="179"/>
      <c r="S9" s="179"/>
    </row>
    <row r="10" spans="1:19" x14ac:dyDescent="0.25">
      <c r="B10" s="179" t="s">
        <v>247</v>
      </c>
      <c r="C10" s="179" t="s">
        <v>245</v>
      </c>
      <c r="E10" s="179" t="s">
        <v>265</v>
      </c>
      <c r="F10" s="179" t="s">
        <v>266</v>
      </c>
      <c r="H10" s="179" t="s">
        <v>283</v>
      </c>
      <c r="I10" s="179" t="s">
        <v>266</v>
      </c>
      <c r="K10" s="179" t="s">
        <v>291</v>
      </c>
      <c r="L10" s="179" t="s">
        <v>292</v>
      </c>
      <c r="N10" s="179" t="s">
        <v>299</v>
      </c>
      <c r="O10" s="179" t="s">
        <v>274</v>
      </c>
      <c r="R10" s="179"/>
      <c r="S10" s="179"/>
    </row>
    <row r="11" spans="1:19" x14ac:dyDescent="0.25">
      <c r="B11" s="179" t="s">
        <v>248</v>
      </c>
      <c r="C11" s="179" t="s">
        <v>245</v>
      </c>
      <c r="E11" s="179" t="s">
        <v>267</v>
      </c>
      <c r="F11" s="179" t="s">
        <v>268</v>
      </c>
      <c r="H11" s="179" t="s">
        <v>284</v>
      </c>
      <c r="I11" s="179" t="s">
        <v>268</v>
      </c>
      <c r="K11" s="179" t="s">
        <v>293</v>
      </c>
      <c r="L11" s="179" t="s">
        <v>262</v>
      </c>
      <c r="N11" s="179" t="s">
        <v>300</v>
      </c>
      <c r="O11" s="179" t="s">
        <v>250</v>
      </c>
      <c r="R11" s="179"/>
      <c r="S11" s="179"/>
    </row>
    <row r="12" spans="1:19" x14ac:dyDescent="0.25">
      <c r="B12" s="179" t="s">
        <v>249</v>
      </c>
      <c r="C12" s="179" t="s">
        <v>250</v>
      </c>
      <c r="E12" s="179" t="s">
        <v>269</v>
      </c>
      <c r="F12" s="179" t="s">
        <v>268</v>
      </c>
      <c r="H12" s="179" t="s">
        <v>285</v>
      </c>
      <c r="I12" s="179" t="s">
        <v>268</v>
      </c>
      <c r="K12" s="179" t="s">
        <v>294</v>
      </c>
      <c r="L12" s="179" t="s">
        <v>295</v>
      </c>
      <c r="N12" s="179"/>
      <c r="O12" s="179"/>
    </row>
    <row r="13" spans="1:19" ht="30" x14ac:dyDescent="0.25">
      <c r="B13" s="179" t="s">
        <v>251</v>
      </c>
      <c r="C13" s="179" t="s">
        <v>250</v>
      </c>
      <c r="E13" s="179" t="s">
        <v>270</v>
      </c>
      <c r="F13" s="179" t="s">
        <v>268</v>
      </c>
      <c r="H13" s="179"/>
      <c r="I13" s="179"/>
      <c r="K13" s="179"/>
      <c r="L13" s="179"/>
      <c r="N13" s="179"/>
      <c r="O13" s="179"/>
    </row>
    <row r="14" spans="1:19" ht="30" x14ac:dyDescent="0.25">
      <c r="B14" s="179" t="s">
        <v>252</v>
      </c>
      <c r="C14" s="179" t="s">
        <v>253</v>
      </c>
      <c r="E14" s="179" t="s">
        <v>271</v>
      </c>
      <c r="F14" s="179" t="s">
        <v>262</v>
      </c>
      <c r="H14" s="179"/>
      <c r="I14" s="179"/>
      <c r="K14" s="179"/>
      <c r="L14" s="179"/>
      <c r="N14" s="179"/>
      <c r="O14" s="179"/>
    </row>
    <row r="15" spans="1:19" x14ac:dyDescent="0.25">
      <c r="B15" s="179" t="s">
        <v>254</v>
      </c>
      <c r="C15" s="179" t="s">
        <v>253</v>
      </c>
      <c r="E15" s="179" t="s">
        <v>272</v>
      </c>
      <c r="F15" s="179" t="s">
        <v>250</v>
      </c>
      <c r="H15" s="179"/>
      <c r="I15" s="179"/>
      <c r="K15" s="179"/>
      <c r="L15" s="179"/>
      <c r="N15" s="179"/>
      <c r="O15" s="179"/>
    </row>
    <row r="16" spans="1:19" x14ac:dyDescent="0.25">
      <c r="B16" s="179" t="s">
        <v>255</v>
      </c>
      <c r="C16" s="179" t="s">
        <v>253</v>
      </c>
      <c r="E16" s="179" t="s">
        <v>273</v>
      </c>
      <c r="F16" s="179" t="s">
        <v>274</v>
      </c>
      <c r="H16" s="179"/>
      <c r="I16" s="179"/>
      <c r="K16" s="179"/>
      <c r="L16" s="179"/>
      <c r="N16" s="179"/>
      <c r="O16" s="179"/>
    </row>
    <row r="17" spans="2:15" ht="30" x14ac:dyDescent="0.25">
      <c r="B17" s="179" t="s">
        <v>256</v>
      </c>
      <c r="C17" s="179" t="s">
        <v>257</v>
      </c>
      <c r="E17" s="179" t="s">
        <v>275</v>
      </c>
      <c r="F17" s="179" t="s">
        <v>276</v>
      </c>
      <c r="H17" s="179"/>
      <c r="I17" s="179"/>
      <c r="K17" s="179"/>
      <c r="L17" s="179"/>
      <c r="N17" s="179"/>
      <c r="O17" s="179"/>
    </row>
    <row r="18" spans="2:15" ht="30" x14ac:dyDescent="0.25">
      <c r="B18" s="179" t="s">
        <v>258</v>
      </c>
      <c r="C18" s="179" t="s">
        <v>243</v>
      </c>
      <c r="E18" s="179" t="s">
        <v>277</v>
      </c>
      <c r="F18" s="179" t="s">
        <v>262</v>
      </c>
      <c r="H18" s="179"/>
      <c r="I18" s="179"/>
      <c r="K18" s="179"/>
      <c r="L18" s="179"/>
      <c r="N18" s="179"/>
      <c r="O18" s="179"/>
    </row>
    <row r="19" spans="2:15" x14ac:dyDescent="0.25">
      <c r="B19" s="179" t="s">
        <v>259</v>
      </c>
      <c r="C19" s="179" t="s">
        <v>260</v>
      </c>
      <c r="E19" s="179"/>
      <c r="F19" s="179"/>
      <c r="H19" s="179"/>
      <c r="I19" s="179"/>
      <c r="K19" s="179"/>
      <c r="L19" s="179"/>
      <c r="N19" s="179"/>
      <c r="O19" s="179"/>
    </row>
  </sheetData>
  <mergeCells count="5">
    <mergeCell ref="E5:F5"/>
    <mergeCell ref="H5:I5"/>
    <mergeCell ref="K5:L5"/>
    <mergeCell ref="B5:C5"/>
    <mergeCell ref="N5:O5"/>
  </mergeCells>
  <hyperlinks>
    <hyperlink ref="E2" r:id="rId1" xr:uid="{7FBF2E4B-014D-4800-BA4F-0AEB441A0702}"/>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D47"/>
  <sheetViews>
    <sheetView showGridLines="0" topLeftCell="A23" zoomScale="115" zoomScaleNormal="115" workbookViewId="0">
      <selection activeCell="B42" sqref="B42"/>
    </sheetView>
  </sheetViews>
  <sheetFormatPr baseColWidth="10" defaultColWidth="8.7109375" defaultRowHeight="15" x14ac:dyDescent="0.25"/>
  <cols>
    <col min="1" max="1" width="54" customWidth="1"/>
    <col min="2" max="2" width="14.28515625" customWidth="1"/>
    <col min="3" max="3" width="9.42578125" customWidth="1"/>
    <col min="4" max="4" width="139.28515625" customWidth="1"/>
  </cols>
  <sheetData>
    <row r="1" spans="1:4" ht="18.75" x14ac:dyDescent="0.25">
      <c r="A1" s="165" t="str">
        <f>_Name</f>
        <v>Text</v>
      </c>
    </row>
    <row r="2" spans="1:4" ht="34.5" customHeight="1" x14ac:dyDescent="0.25">
      <c r="A2" s="165" t="s">
        <v>137</v>
      </c>
      <c r="D2" s="1" t="s">
        <v>239</v>
      </c>
    </row>
    <row r="3" spans="1:4" ht="17.25" customHeight="1" x14ac:dyDescent="0.25">
      <c r="A3" s="1" t="s">
        <v>142</v>
      </c>
      <c r="B3" s="166" t="s">
        <v>139</v>
      </c>
      <c r="C3" s="166"/>
      <c r="D3" s="206" t="s">
        <v>169</v>
      </c>
    </row>
    <row r="4" spans="1:4" ht="14.25" customHeight="1" x14ac:dyDescent="0.25">
      <c r="A4" s="50" t="s">
        <v>141</v>
      </c>
      <c r="B4" s="167" t="s">
        <v>0</v>
      </c>
      <c r="C4" s="167"/>
      <c r="D4" s="206"/>
    </row>
    <row r="5" spans="1:4" ht="15.75" x14ac:dyDescent="0.25">
      <c r="A5" s="51" t="s">
        <v>1</v>
      </c>
      <c r="B5" s="168">
        <v>0</v>
      </c>
      <c r="C5" s="174"/>
    </row>
    <row r="6" spans="1:4" ht="15.75" x14ac:dyDescent="0.25">
      <c r="A6" s="169" t="s">
        <v>2</v>
      </c>
      <c r="B6" s="170">
        <v>0</v>
      </c>
      <c r="C6" s="174"/>
      <c r="D6" s="43" t="s">
        <v>0</v>
      </c>
    </row>
    <row r="7" spans="1:4" ht="15.75" x14ac:dyDescent="0.25">
      <c r="A7" s="169" t="s">
        <v>3</v>
      </c>
      <c r="B7" s="170">
        <v>0</v>
      </c>
      <c r="C7" s="174"/>
      <c r="D7" s="43" t="s">
        <v>0</v>
      </c>
    </row>
    <row r="8" spans="1:4" ht="15.75" x14ac:dyDescent="0.25">
      <c r="A8" s="169" t="s">
        <v>143</v>
      </c>
      <c r="B8" s="170">
        <v>0</v>
      </c>
      <c r="C8" s="174"/>
      <c r="D8" s="43" t="s">
        <v>0</v>
      </c>
    </row>
    <row r="9" spans="1:4" ht="15.75" x14ac:dyDescent="0.25">
      <c r="A9" s="169" t="s">
        <v>4</v>
      </c>
      <c r="B9" s="170">
        <v>0</v>
      </c>
      <c r="C9" s="174"/>
      <c r="D9" s="43" t="s">
        <v>0</v>
      </c>
    </row>
    <row r="10" spans="1:4" ht="15.75" x14ac:dyDescent="0.25">
      <c r="A10" s="169" t="s">
        <v>5</v>
      </c>
      <c r="B10" s="170">
        <v>0</v>
      </c>
      <c r="C10" s="174"/>
      <c r="D10" s="43" t="s">
        <v>0</v>
      </c>
    </row>
    <row r="11" spans="1:4" ht="15.75" x14ac:dyDescent="0.25">
      <c r="A11" s="169" t="s">
        <v>6</v>
      </c>
      <c r="B11" s="170">
        <v>0</v>
      </c>
      <c r="C11" s="174"/>
      <c r="D11" s="44"/>
    </row>
    <row r="12" spans="1:4" ht="15.75" x14ac:dyDescent="0.25">
      <c r="A12" s="171" t="s">
        <v>140</v>
      </c>
      <c r="B12" s="172">
        <f>SUM(B5:B11)</f>
        <v>0</v>
      </c>
      <c r="C12" s="137"/>
      <c r="D12" s="207" t="s">
        <v>150</v>
      </c>
    </row>
    <row r="13" spans="1:4" ht="19.5" customHeight="1" x14ac:dyDescent="0.25">
      <c r="A13" s="50" t="s">
        <v>144</v>
      </c>
      <c r="B13" s="42" t="s">
        <v>0</v>
      </c>
      <c r="C13" s="42"/>
      <c r="D13" s="207"/>
    </row>
    <row r="14" spans="1:4" ht="31.5" x14ac:dyDescent="0.25">
      <c r="A14" s="51" t="s">
        <v>7</v>
      </c>
      <c r="B14" s="168">
        <v>0</v>
      </c>
      <c r="C14" s="174"/>
      <c r="D14" s="43" t="s">
        <v>145</v>
      </c>
    </row>
    <row r="15" spans="1:4" ht="15.75" x14ac:dyDescent="0.25">
      <c r="A15" s="169" t="s">
        <v>8</v>
      </c>
      <c r="B15" s="168">
        <v>0</v>
      </c>
      <c r="C15" s="174"/>
      <c r="D15" s="44" t="s">
        <v>0</v>
      </c>
    </row>
    <row r="16" spans="1:4" ht="15.75" x14ac:dyDescent="0.25">
      <c r="A16" s="169" t="s">
        <v>9</v>
      </c>
      <c r="B16" s="168">
        <v>0</v>
      </c>
      <c r="C16" s="174"/>
      <c r="D16" s="43" t="s">
        <v>133</v>
      </c>
    </row>
    <row r="17" spans="1:4" ht="15.75" x14ac:dyDescent="0.25">
      <c r="A17" s="169" t="s">
        <v>10</v>
      </c>
      <c r="B17" s="168">
        <v>0</v>
      </c>
      <c r="C17" s="174"/>
      <c r="D17" s="43"/>
    </row>
    <row r="18" spans="1:4" ht="15.75" x14ac:dyDescent="0.25">
      <c r="A18" s="169" t="s">
        <v>11</v>
      </c>
      <c r="B18" s="168">
        <v>0</v>
      </c>
      <c r="C18" s="174"/>
      <c r="D18" s="44" t="s">
        <v>0</v>
      </c>
    </row>
    <row r="19" spans="1:4" ht="15.75" x14ac:dyDescent="0.25">
      <c r="A19" s="169" t="s">
        <v>12</v>
      </c>
      <c r="B19" s="168">
        <v>0</v>
      </c>
      <c r="C19" s="174"/>
      <c r="D19" s="44"/>
    </row>
    <row r="20" spans="1:4" ht="31.5" x14ac:dyDescent="0.25">
      <c r="A20" s="169" t="s">
        <v>13</v>
      </c>
      <c r="B20" s="168">
        <v>0</v>
      </c>
      <c r="C20" s="174"/>
      <c r="D20" s="44" t="s">
        <v>0</v>
      </c>
    </row>
    <row r="21" spans="1:4" ht="15.75" x14ac:dyDescent="0.25">
      <c r="A21" s="169" t="s">
        <v>138</v>
      </c>
      <c r="B21" s="168">
        <v>0</v>
      </c>
      <c r="C21" s="174"/>
      <c r="D21" s="44" t="s">
        <v>0</v>
      </c>
    </row>
    <row r="22" spans="1:4" ht="15.75" x14ac:dyDescent="0.25">
      <c r="A22" s="169" t="s">
        <v>14</v>
      </c>
      <c r="B22" s="168">
        <v>0</v>
      </c>
      <c r="C22" s="174"/>
      <c r="D22" s="44" t="s">
        <v>0</v>
      </c>
    </row>
    <row r="23" spans="1:4" ht="15.75" x14ac:dyDescent="0.25">
      <c r="A23" s="169" t="s">
        <v>15</v>
      </c>
      <c r="B23" s="168">
        <v>0</v>
      </c>
      <c r="C23" s="174"/>
      <c r="D23" s="44" t="s">
        <v>0</v>
      </c>
    </row>
    <row r="24" spans="1:4" ht="13.5" customHeight="1" x14ac:dyDescent="0.25">
      <c r="A24" s="169" t="s">
        <v>146</v>
      </c>
      <c r="B24" s="168">
        <v>0</v>
      </c>
      <c r="C24" s="174"/>
      <c r="D24" s="43" t="s">
        <v>226</v>
      </c>
    </row>
    <row r="25" spans="1:4" ht="15.75" x14ac:dyDescent="0.25">
      <c r="A25" s="169" t="s">
        <v>147</v>
      </c>
      <c r="B25" s="168">
        <v>0</v>
      </c>
      <c r="C25" s="174"/>
      <c r="D25" s="43" t="s">
        <v>151</v>
      </c>
    </row>
    <row r="26" spans="1:4" ht="15.75" x14ac:dyDescent="0.25">
      <c r="A26" s="169" t="s">
        <v>16</v>
      </c>
      <c r="B26" s="168">
        <v>0</v>
      </c>
      <c r="C26" s="174"/>
      <c r="D26" s="44" t="s">
        <v>0</v>
      </c>
    </row>
    <row r="27" spans="1:4" ht="31.5" x14ac:dyDescent="0.25">
      <c r="A27" s="169" t="s">
        <v>17</v>
      </c>
      <c r="B27" s="168">
        <v>0</v>
      </c>
      <c r="C27" s="174"/>
      <c r="D27" s="43" t="s">
        <v>0</v>
      </c>
    </row>
    <row r="28" spans="1:4" ht="15.75" x14ac:dyDescent="0.25">
      <c r="A28" s="169" t="s">
        <v>18</v>
      </c>
      <c r="B28" s="168">
        <v>0</v>
      </c>
      <c r="C28" s="174"/>
      <c r="D28" s="43" t="s">
        <v>0</v>
      </c>
    </row>
    <row r="29" spans="1:4" ht="15.75" x14ac:dyDescent="0.25">
      <c r="A29" s="171" t="s">
        <v>149</v>
      </c>
      <c r="B29" s="172">
        <f>SUM(B14:B28)</f>
        <v>0</v>
      </c>
      <c r="C29" s="137"/>
      <c r="D29" s="45" t="s">
        <v>0</v>
      </c>
    </row>
    <row r="30" spans="1:4" ht="15.75" x14ac:dyDescent="0.25">
      <c r="A30" s="173" t="s">
        <v>148</v>
      </c>
      <c r="B30" s="172">
        <f>IF(B12&lt;B29,B29-B12,0)</f>
        <v>0</v>
      </c>
      <c r="C30" s="137"/>
      <c r="D30" s="45" t="s">
        <v>0</v>
      </c>
    </row>
    <row r="32" spans="1:4" ht="15.75" x14ac:dyDescent="0.25">
      <c r="A32" s="42" t="s">
        <v>231</v>
      </c>
      <c r="B32" s="156" t="s">
        <v>232</v>
      </c>
      <c r="C32" s="156"/>
    </row>
    <row r="33" spans="1:4" ht="15.75" x14ac:dyDescent="0.25">
      <c r="A33" s="157" t="s">
        <v>235</v>
      </c>
      <c r="B33" s="197">
        <f>(SUM('Rentabilität - Rumpfjahr'!B49:M49)+SUM('Rentabilität - 1. Jahr'!B48:INDEX('Rentabilität - 1. Jahr'!B48:M48,12-(13-MONTH('Rentabilität - Rumpfjahr'!B4)))))/12</f>
        <v>0</v>
      </c>
      <c r="C33" s="175"/>
    </row>
    <row r="34" spans="1:4" ht="15.75" x14ac:dyDescent="0.25">
      <c r="A34" s="157" t="s">
        <v>233</v>
      </c>
      <c r="B34" s="48">
        <f>B30/12</f>
        <v>0</v>
      </c>
      <c r="C34" s="176"/>
    </row>
    <row r="35" spans="1:4" ht="15.75" x14ac:dyDescent="0.25">
      <c r="A35" s="158" t="s">
        <v>234</v>
      </c>
      <c r="B35" s="159">
        <f>B33-B34</f>
        <v>0</v>
      </c>
      <c r="C35" s="177"/>
      <c r="D35" s="43" t="s">
        <v>236</v>
      </c>
    </row>
    <row r="38" spans="1:4" ht="15.75" x14ac:dyDescent="0.25">
      <c r="A38" s="158" t="s">
        <v>314</v>
      </c>
      <c r="B38" s="159">
        <f ca="1">IF(MONTH('Rentabilität - Rumpfjahr'!B4)&lt;=7,AVERAGE(OFFSET('Rentabilität - Rumpfjahr'!B49,0,MONTH('Rentabilität - Rumpfjahr'!B4)-1):
OFFSET('Rentabilität - Rumpfjahr'!B49,0,MOD(12-MONTH('Rentabilität - Rumpfjahr'!B4),12)+MONTH('Rentabilität - Rumpfjahr'!B4)-1)),AVERAGE((OFFSET('Rentabilität - Rumpfjahr'!B49,0,MONTH('Rentabilität - Rumpfjahr'!B4)-1):OFFSET('Rentabilität - Rumpfjahr'!B49,0,MOD(12-MONTH('Rentabilität - Rumpfjahr'!B4),12)+MONTH('Rentabilität - Rumpfjahr'!B4)-1)),'Rentabilität - 1. Jahr'!B48:OFFSET('Rentabilität - 1. Jahr'!B48,0,(MONTH('Rentabilität - Rumpfjahr'!B4)-8))))</f>
        <v>0</v>
      </c>
    </row>
    <row r="39" spans="1:4" x14ac:dyDescent="0.25">
      <c r="B39" s="198"/>
    </row>
    <row r="42" spans="1:4" x14ac:dyDescent="0.25">
      <c r="D42">
        <f>MONTH('Rentabilität - Rumpfjahr'!B4)</f>
        <v>6</v>
      </c>
    </row>
    <row r="45" spans="1:4" x14ac:dyDescent="0.25">
      <c r="B45" s="200"/>
    </row>
    <row r="46" spans="1:4" x14ac:dyDescent="0.25">
      <c r="B46" s="198"/>
    </row>
    <row r="47" spans="1:4" x14ac:dyDescent="0.25">
      <c r="B47" s="198"/>
    </row>
  </sheetData>
  <mergeCells count="2">
    <mergeCell ref="D3:D4"/>
    <mergeCell ref="D12:D13"/>
  </mergeCells>
  <pageMargins left="0.70866141732283472" right="0.70866141732283472" top="0.74803149606299213" bottom="0.74803149606299213" header="0.31496062992125984" footer="0.31496062992125984"/>
  <pageSetup paperSize="9" scale="11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2:D43"/>
  <sheetViews>
    <sheetView showGridLines="0" topLeftCell="A20" zoomScaleNormal="100" workbookViewId="0">
      <selection activeCell="B42" sqref="B42"/>
    </sheetView>
  </sheetViews>
  <sheetFormatPr baseColWidth="10" defaultColWidth="8.7109375" defaultRowHeight="15" x14ac:dyDescent="0.25"/>
  <cols>
    <col min="1" max="1" width="6.28515625" customWidth="1"/>
    <col min="2" max="2" width="73" bestFit="1" customWidth="1"/>
    <col min="3" max="3" width="12.42578125" customWidth="1"/>
    <col min="4" max="4" width="162.28515625" customWidth="1"/>
  </cols>
  <sheetData>
    <row r="2" spans="1:4" ht="21" x14ac:dyDescent="0.35">
      <c r="B2" s="105" t="str">
        <f>_Name</f>
        <v>Text</v>
      </c>
    </row>
    <row r="3" spans="1:4" ht="16.5" customHeight="1" x14ac:dyDescent="0.3">
      <c r="B3" s="106" t="s">
        <v>19</v>
      </c>
      <c r="C3" s="106" t="s">
        <v>189</v>
      </c>
      <c r="D3" s="152" t="s">
        <v>229</v>
      </c>
    </row>
    <row r="4" spans="1:4" ht="15.75" x14ac:dyDescent="0.25">
      <c r="A4" s="131" t="s">
        <v>0</v>
      </c>
      <c r="B4" s="107" t="str">
        <f ca="1">"Stand: "&amp;TEXT(TODAY(),"TT.MM.JJJJ")&amp;" in EUR mit MwSt."</f>
        <v>Stand: 15.03.2026 in EUR mit MwSt.</v>
      </c>
      <c r="D4" s="60" t="s">
        <v>154</v>
      </c>
    </row>
    <row r="5" spans="1:4" ht="15.75" x14ac:dyDescent="0.25">
      <c r="A5" s="131"/>
      <c r="B5" s="1"/>
      <c r="D5" s="60"/>
    </row>
    <row r="6" spans="1:4" ht="15.75" x14ac:dyDescent="0.25">
      <c r="A6" s="131" t="s">
        <v>0</v>
      </c>
      <c r="B6" s="50" t="s">
        <v>20</v>
      </c>
      <c r="D6" s="144"/>
    </row>
    <row r="7" spans="1:4" ht="15.75" x14ac:dyDescent="0.25">
      <c r="A7" s="49"/>
      <c r="B7" s="133" t="s">
        <v>153</v>
      </c>
      <c r="C7" s="134">
        <f>SUM(C8:C12)</f>
        <v>0</v>
      </c>
      <c r="D7" s="145" t="s">
        <v>0</v>
      </c>
    </row>
    <row r="8" spans="1:4" ht="15.75" x14ac:dyDescent="0.25">
      <c r="A8" s="132" t="s">
        <v>0</v>
      </c>
      <c r="B8" s="135" t="s">
        <v>160</v>
      </c>
      <c r="C8" s="187">
        <v>0</v>
      </c>
      <c r="D8" s="146"/>
    </row>
    <row r="9" spans="1:4" ht="15.75" x14ac:dyDescent="0.25">
      <c r="A9" s="132" t="s">
        <v>0</v>
      </c>
      <c r="B9" s="135" t="s">
        <v>161</v>
      </c>
      <c r="C9" s="187">
        <v>0</v>
      </c>
      <c r="D9" s="146" t="s">
        <v>0</v>
      </c>
    </row>
    <row r="10" spans="1:4" ht="15.75" x14ac:dyDescent="0.25">
      <c r="A10" s="132" t="s">
        <v>0</v>
      </c>
      <c r="B10" s="135" t="s">
        <v>162</v>
      </c>
      <c r="C10" s="187">
        <v>0</v>
      </c>
      <c r="D10" s="146"/>
    </row>
    <row r="11" spans="1:4" ht="15.75" x14ac:dyDescent="0.25">
      <c r="A11" s="132" t="s">
        <v>0</v>
      </c>
      <c r="B11" s="135" t="s">
        <v>163</v>
      </c>
      <c r="C11" s="187">
        <v>0</v>
      </c>
      <c r="D11" s="146" t="s">
        <v>0</v>
      </c>
    </row>
    <row r="12" spans="1:4" ht="15.75" x14ac:dyDescent="0.25">
      <c r="A12" s="132" t="s">
        <v>0</v>
      </c>
      <c r="B12" s="135" t="s">
        <v>164</v>
      </c>
      <c r="C12" s="187">
        <v>0</v>
      </c>
      <c r="D12" s="146" t="s">
        <v>216</v>
      </c>
    </row>
    <row r="13" spans="1:4" ht="15.75" x14ac:dyDescent="0.25">
      <c r="A13" s="132" t="s">
        <v>0</v>
      </c>
      <c r="B13" s="58" t="s">
        <v>152</v>
      </c>
      <c r="C13" s="53">
        <f>C7</f>
        <v>0</v>
      </c>
      <c r="D13" s="147" t="s">
        <v>0</v>
      </c>
    </row>
    <row r="14" spans="1:4" ht="15.75" x14ac:dyDescent="0.25">
      <c r="A14" s="132"/>
      <c r="B14" s="136"/>
      <c r="C14" s="137"/>
      <c r="D14" s="147"/>
    </row>
    <row r="15" spans="1:4" ht="15.75" x14ac:dyDescent="0.25">
      <c r="A15" s="132"/>
      <c r="B15" s="138" t="s">
        <v>21</v>
      </c>
      <c r="C15" s="131" t="s">
        <v>0</v>
      </c>
      <c r="D15" s="43" t="s">
        <v>155</v>
      </c>
    </row>
    <row r="16" spans="1:4" ht="15.75" x14ac:dyDescent="0.25">
      <c r="A16" s="49"/>
      <c r="B16" s="133" t="s">
        <v>213</v>
      </c>
      <c r="C16" s="134">
        <f>SUM(C17:C18)</f>
        <v>0</v>
      </c>
      <c r="D16" s="43" t="s">
        <v>0</v>
      </c>
    </row>
    <row r="17" spans="1:4" ht="15.75" x14ac:dyDescent="0.25">
      <c r="A17" s="49"/>
      <c r="B17" s="135" t="s">
        <v>214</v>
      </c>
      <c r="C17" s="187">
        <v>0</v>
      </c>
      <c r="D17" s="43" t="s">
        <v>0</v>
      </c>
    </row>
    <row r="18" spans="1:4" ht="15.75" x14ac:dyDescent="0.25">
      <c r="A18" s="49"/>
      <c r="B18" s="135" t="s">
        <v>180</v>
      </c>
      <c r="C18" s="187">
        <v>0</v>
      </c>
      <c r="D18" s="43" t="s">
        <v>0</v>
      </c>
    </row>
    <row r="19" spans="1:4" ht="15.75" x14ac:dyDescent="0.25">
      <c r="A19" s="49"/>
      <c r="B19" s="139" t="s">
        <v>22</v>
      </c>
      <c r="C19" s="53">
        <f>SUM(C20:C21)</f>
        <v>0</v>
      </c>
      <c r="D19" s="43" t="s">
        <v>0</v>
      </c>
    </row>
    <row r="20" spans="1:4" ht="15.75" x14ac:dyDescent="0.25">
      <c r="A20" s="49"/>
      <c r="B20" s="135" t="s">
        <v>179</v>
      </c>
      <c r="C20" s="187">
        <v>0</v>
      </c>
      <c r="D20" s="43" t="s">
        <v>0</v>
      </c>
    </row>
    <row r="21" spans="1:4" ht="15.75" x14ac:dyDescent="0.25">
      <c r="A21" s="49"/>
      <c r="B21" s="135" t="s">
        <v>23</v>
      </c>
      <c r="C21" s="187">
        <v>0</v>
      </c>
      <c r="D21" s="43" t="s">
        <v>0</v>
      </c>
    </row>
    <row r="22" spans="1:4" ht="15.75" x14ac:dyDescent="0.25">
      <c r="A22" s="49"/>
      <c r="B22" s="139" t="s">
        <v>24</v>
      </c>
      <c r="C22" s="53">
        <f>SUM(C23:C24)</f>
        <v>0</v>
      </c>
      <c r="D22" s="43" t="s">
        <v>0</v>
      </c>
    </row>
    <row r="23" spans="1:4" ht="15.75" x14ac:dyDescent="0.25">
      <c r="A23" s="49"/>
      <c r="B23" s="135" t="s">
        <v>25</v>
      </c>
      <c r="C23" s="187">
        <v>0</v>
      </c>
      <c r="D23" s="43" t="s">
        <v>0</v>
      </c>
    </row>
    <row r="24" spans="1:4" ht="15.75" x14ac:dyDescent="0.25">
      <c r="A24" s="49"/>
      <c r="B24" s="135" t="s">
        <v>170</v>
      </c>
      <c r="C24" s="187">
        <v>0</v>
      </c>
      <c r="D24" s="43" t="s">
        <v>0</v>
      </c>
    </row>
    <row r="25" spans="1:4" ht="15.75" x14ac:dyDescent="0.25">
      <c r="A25" s="49"/>
      <c r="B25" s="139" t="s">
        <v>26</v>
      </c>
      <c r="C25" s="53">
        <f>SUM(C26:C28)</f>
        <v>0</v>
      </c>
      <c r="D25" s="43" t="s">
        <v>0</v>
      </c>
    </row>
    <row r="26" spans="1:4" ht="15.75" x14ac:dyDescent="0.25">
      <c r="A26" s="49"/>
      <c r="B26" s="135" t="s">
        <v>27</v>
      </c>
      <c r="C26" s="187">
        <v>0</v>
      </c>
      <c r="D26" s="43" t="s">
        <v>0</v>
      </c>
    </row>
    <row r="27" spans="1:4" ht="15.75" x14ac:dyDescent="0.25">
      <c r="A27" s="49" t="s">
        <v>0</v>
      </c>
      <c r="B27" s="135" t="s">
        <v>181</v>
      </c>
      <c r="C27" s="187">
        <v>0</v>
      </c>
      <c r="D27" s="43" t="s">
        <v>0</v>
      </c>
    </row>
    <row r="28" spans="1:4" ht="15.75" x14ac:dyDescent="0.25">
      <c r="A28" s="49" t="s">
        <v>0</v>
      </c>
      <c r="B28" s="135" t="s">
        <v>215</v>
      </c>
      <c r="C28" s="187">
        <v>0</v>
      </c>
      <c r="D28" s="43" t="s">
        <v>0</v>
      </c>
    </row>
    <row r="29" spans="1:4" ht="15.75" x14ac:dyDescent="0.25">
      <c r="A29" s="49" t="s">
        <v>0</v>
      </c>
      <c r="B29" s="58" t="s">
        <v>228</v>
      </c>
      <c r="C29" s="53">
        <f>SUM(C16,C19,C22,C25)</f>
        <v>0</v>
      </c>
      <c r="D29" s="43" t="s">
        <v>0</v>
      </c>
    </row>
    <row r="30" spans="1:4" ht="15.75" x14ac:dyDescent="0.25">
      <c r="A30" s="49"/>
      <c r="B30" s="136"/>
      <c r="C30" s="137"/>
      <c r="D30" s="43"/>
    </row>
    <row r="31" spans="1:4" ht="15.75" x14ac:dyDescent="0.25">
      <c r="A31" s="49" t="s">
        <v>0</v>
      </c>
      <c r="B31" s="138" t="s">
        <v>183</v>
      </c>
      <c r="C31" s="131"/>
      <c r="D31" s="43" t="s">
        <v>0</v>
      </c>
    </row>
    <row r="32" spans="1:4" ht="31.5" x14ac:dyDescent="0.25">
      <c r="A32" s="49" t="s">
        <v>0</v>
      </c>
      <c r="B32" s="51" t="s">
        <v>184</v>
      </c>
      <c r="C32" s="52">
        <f>C13+C29</f>
        <v>0</v>
      </c>
      <c r="D32" s="43" t="s">
        <v>30</v>
      </c>
    </row>
    <row r="33" spans="1:4" ht="15.75" x14ac:dyDescent="0.25">
      <c r="A33" s="49"/>
      <c r="B33" s="135" t="s">
        <v>185</v>
      </c>
      <c r="C33" s="140">
        <v>0.2</v>
      </c>
      <c r="D33" s="43"/>
    </row>
    <row r="34" spans="1:4" ht="15" customHeight="1" x14ac:dyDescent="0.25">
      <c r="A34" s="49"/>
      <c r="B34" s="49" t="str">
        <f>B31</f>
        <v>Reserve für Unvorhergesehenes</v>
      </c>
      <c r="C34" s="141">
        <f>ROUND(C32*C33,-2)</f>
        <v>0</v>
      </c>
      <c r="D34" s="43"/>
    </row>
    <row r="35" spans="1:4" ht="15" customHeight="1" x14ac:dyDescent="0.25">
      <c r="A35" s="49"/>
      <c r="B35" s="138" t="s">
        <v>188</v>
      </c>
      <c r="C35" s="137">
        <f>C34</f>
        <v>0</v>
      </c>
      <c r="D35" s="43"/>
    </row>
    <row r="36" spans="1:4" ht="26.25" customHeight="1" x14ac:dyDescent="0.25">
      <c r="A36" s="49" t="s">
        <v>0</v>
      </c>
      <c r="B36" s="108" t="s">
        <v>187</v>
      </c>
      <c r="C36" s="109">
        <f>C13+C29+C35</f>
        <v>0</v>
      </c>
      <c r="D36" s="43" t="s">
        <v>0</v>
      </c>
    </row>
    <row r="37" spans="1:4" ht="15.75" x14ac:dyDescent="0.25">
      <c r="A37" s="49" t="s">
        <v>0</v>
      </c>
      <c r="B37" s="138" t="s">
        <v>28</v>
      </c>
      <c r="C37" s="131"/>
      <c r="D37" s="43" t="s">
        <v>0</v>
      </c>
    </row>
    <row r="38" spans="1:4" ht="15.75" x14ac:dyDescent="0.25">
      <c r="A38" s="49" t="s">
        <v>0</v>
      </c>
      <c r="B38" s="51" t="s">
        <v>186</v>
      </c>
      <c r="C38" s="203">
        <v>0</v>
      </c>
      <c r="D38" s="43"/>
    </row>
    <row r="39" spans="1:4" ht="15.75" x14ac:dyDescent="0.25">
      <c r="A39" s="49" t="s">
        <v>0</v>
      </c>
      <c r="B39" s="49" t="s">
        <v>29</v>
      </c>
      <c r="C39" s="187">
        <v>0</v>
      </c>
      <c r="D39" s="43"/>
    </row>
    <row r="40" spans="1:4" ht="15.75" x14ac:dyDescent="0.25">
      <c r="A40" s="49" t="s">
        <v>0</v>
      </c>
      <c r="B40" s="58" t="s">
        <v>156</v>
      </c>
      <c r="C40" s="53">
        <f>SUM(C38:C39)</f>
        <v>0</v>
      </c>
      <c r="D40" s="43" t="s">
        <v>0</v>
      </c>
    </row>
    <row r="41" spans="1:4" ht="31.5" customHeight="1" x14ac:dyDescent="0.25">
      <c r="A41" s="49" t="s">
        <v>0</v>
      </c>
      <c r="B41" s="142" t="s">
        <v>190</v>
      </c>
      <c r="C41" s="143">
        <f>C36+C40</f>
        <v>0</v>
      </c>
      <c r="D41" s="43" t="s">
        <v>0</v>
      </c>
    </row>
    <row r="42" spans="1:4" ht="31.5" customHeight="1" x14ac:dyDescent="0.25">
      <c r="A42" s="49" t="s">
        <v>0</v>
      </c>
    </row>
    <row r="43" spans="1:4" ht="31.5" customHeight="1" x14ac:dyDescent="0.25">
      <c r="A43" s="49" t="s">
        <v>0</v>
      </c>
      <c r="C43" s="97"/>
    </row>
  </sheetData>
  <phoneticPr fontId="30" type="noConversion"/>
  <pageMargins left="0.70866141732283472" right="0.70866141732283472" top="0.74803149606299213" bottom="0.74803149606299213" header="0.31496062992125984" footer="0.31496062992125984"/>
  <pageSetup paperSize="9" scale="9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B2:H356"/>
  <sheetViews>
    <sheetView showGridLines="0" topLeftCell="A5" zoomScaleNormal="100" workbookViewId="0">
      <selection activeCell="B42" sqref="B42"/>
    </sheetView>
  </sheetViews>
  <sheetFormatPr baseColWidth="10" defaultColWidth="8.7109375" defaultRowHeight="15" x14ac:dyDescent="0.25"/>
  <cols>
    <col min="1" max="1" width="6.5703125" customWidth="1"/>
    <col min="2" max="2" width="73" customWidth="1"/>
    <col min="3" max="3" width="11.5703125" customWidth="1"/>
    <col min="4" max="4" width="96.42578125" customWidth="1"/>
    <col min="5" max="5" width="9.5703125" hidden="1" customWidth="1"/>
    <col min="6" max="6" width="9.42578125" hidden="1" customWidth="1"/>
    <col min="7" max="7" width="0" hidden="1" customWidth="1"/>
    <col min="8" max="8" width="9" hidden="1" customWidth="1"/>
  </cols>
  <sheetData>
    <row r="2" spans="2:6" ht="21" x14ac:dyDescent="0.35">
      <c r="B2" s="111" t="str">
        <f>_Name</f>
        <v>Text</v>
      </c>
    </row>
    <row r="3" spans="2:6" ht="16.5" customHeight="1" x14ac:dyDescent="0.3">
      <c r="B3" s="110" t="s">
        <v>31</v>
      </c>
      <c r="C3" s="106" t="s">
        <v>191</v>
      </c>
      <c r="D3" s="208"/>
      <c r="E3" s="127"/>
    </row>
    <row r="4" spans="2:6" ht="15.75" x14ac:dyDescent="0.25">
      <c r="B4" s="107" t="str">
        <f ca="1">"Stand: "&amp;TEXT(TODAY(),"TT.MM.JJJJ")&amp;" in EUR mit MwSt."</f>
        <v>Stand: 15.03.2026 in EUR mit MwSt.</v>
      </c>
      <c r="D4" s="208"/>
      <c r="E4" s="127"/>
    </row>
    <row r="5" spans="2:6" ht="24.75" customHeight="1" x14ac:dyDescent="0.25">
      <c r="B5" s="54"/>
      <c r="F5" s="60"/>
    </row>
    <row r="6" spans="2:6" ht="15.75" x14ac:dyDescent="0.25">
      <c r="B6" s="1"/>
      <c r="F6" s="60"/>
    </row>
    <row r="7" spans="2:6" ht="15.75" x14ac:dyDescent="0.25">
      <c r="B7" s="47" t="s">
        <v>158</v>
      </c>
      <c r="C7" s="204">
        <v>0</v>
      </c>
      <c r="D7" s="43" t="s">
        <v>171</v>
      </c>
      <c r="E7" s="43"/>
    </row>
    <row r="8" spans="2:6" ht="15.75" x14ac:dyDescent="0.25">
      <c r="B8" s="61" t="s">
        <v>32</v>
      </c>
      <c r="C8" s="187">
        <v>0</v>
      </c>
      <c r="D8" s="43" t="s">
        <v>166</v>
      </c>
      <c r="E8" s="43"/>
    </row>
    <row r="9" spans="2:6" ht="15.75" x14ac:dyDescent="0.25">
      <c r="B9" s="61" t="s">
        <v>18</v>
      </c>
      <c r="C9" s="187">
        <v>0</v>
      </c>
      <c r="D9" s="43" t="s">
        <v>159</v>
      </c>
      <c r="E9" s="43"/>
    </row>
    <row r="10" spans="2:6" ht="15.75" x14ac:dyDescent="0.25">
      <c r="B10" s="58" t="s">
        <v>33</v>
      </c>
      <c r="C10" s="53">
        <f>SUM(C7:C9)</f>
        <v>0</v>
      </c>
      <c r="D10" s="43" t="s">
        <v>0</v>
      </c>
      <c r="E10" s="43"/>
    </row>
    <row r="11" spans="2:6" ht="15.75" x14ac:dyDescent="0.25">
      <c r="B11" s="108"/>
      <c r="C11" s="109"/>
      <c r="D11" s="43"/>
      <c r="E11" s="43"/>
    </row>
    <row r="12" spans="2:6" ht="15.75" x14ac:dyDescent="0.25">
      <c r="B12" s="61" t="s">
        <v>34</v>
      </c>
      <c r="C12" s="187">
        <v>0</v>
      </c>
      <c r="D12" s="3" t="s">
        <v>0</v>
      </c>
      <c r="E12" s="3"/>
    </row>
    <row r="13" spans="2:6" ht="15.75" x14ac:dyDescent="0.25">
      <c r="B13" s="58" t="s">
        <v>35</v>
      </c>
      <c r="C13" s="53">
        <f>SUM(C12:C12)</f>
        <v>0</v>
      </c>
      <c r="D13" s="43" t="s">
        <v>0</v>
      </c>
      <c r="E13" s="43"/>
    </row>
    <row r="14" spans="2:6" ht="15.75" x14ac:dyDescent="0.25">
      <c r="B14" s="58" t="s">
        <v>36</v>
      </c>
      <c r="C14" s="53">
        <f>SUM(C10,C13)</f>
        <v>0</v>
      </c>
      <c r="D14" s="43" t="s">
        <v>0</v>
      </c>
      <c r="E14" s="43"/>
    </row>
    <row r="15" spans="2:6" ht="15.75" x14ac:dyDescent="0.25">
      <c r="B15" s="57" t="s">
        <v>37</v>
      </c>
      <c r="C15" s="53">
        <f>C14-Kapitalbedarf!C41</f>
        <v>0</v>
      </c>
      <c r="D15" s="43" t="s">
        <v>157</v>
      </c>
      <c r="E15" s="43"/>
    </row>
    <row r="16" spans="2:6" hidden="1" x14ac:dyDescent="0.25"/>
    <row r="17" spans="2:8" ht="15.75" hidden="1" x14ac:dyDescent="0.25">
      <c r="B17" s="62" t="s">
        <v>32</v>
      </c>
    </row>
    <row r="18" spans="2:8" ht="15.75" hidden="1" x14ac:dyDescent="0.25">
      <c r="B18" s="47" t="s">
        <v>160</v>
      </c>
      <c r="C18" s="52">
        <v>0</v>
      </c>
    </row>
    <row r="19" spans="2:8" ht="15.75" hidden="1" x14ac:dyDescent="0.25">
      <c r="B19" s="47" t="s">
        <v>161</v>
      </c>
      <c r="C19" s="52">
        <v>0</v>
      </c>
    </row>
    <row r="20" spans="2:8" ht="15.75" hidden="1" x14ac:dyDescent="0.25">
      <c r="B20" s="47" t="s">
        <v>162</v>
      </c>
      <c r="C20" s="52">
        <v>0</v>
      </c>
    </row>
    <row r="21" spans="2:8" ht="15.75" hidden="1" x14ac:dyDescent="0.25">
      <c r="B21" s="47" t="s">
        <v>163</v>
      </c>
      <c r="C21" s="52">
        <v>0</v>
      </c>
    </row>
    <row r="22" spans="2:8" ht="15.75" hidden="1" x14ac:dyDescent="0.25">
      <c r="B22" s="47" t="s">
        <v>164</v>
      </c>
      <c r="C22" s="52">
        <v>0</v>
      </c>
    </row>
    <row r="23" spans="2:8" ht="15.75" hidden="1" x14ac:dyDescent="0.25">
      <c r="B23" s="57" t="s">
        <v>165</v>
      </c>
      <c r="C23" s="53">
        <f>SUM(C18:C22)</f>
        <v>0</v>
      </c>
    </row>
    <row r="24" spans="2:8" hidden="1" x14ac:dyDescent="0.25">
      <c r="B24" s="63"/>
    </row>
    <row r="26" spans="2:8" x14ac:dyDescent="0.25">
      <c r="F26" t="s">
        <v>309</v>
      </c>
      <c r="G26" t="s">
        <v>311</v>
      </c>
      <c r="H26" s="185">
        <f>C27</f>
        <v>0</v>
      </c>
    </row>
    <row r="27" spans="2:8" ht="15.75" x14ac:dyDescent="0.25">
      <c r="B27" s="61" t="s">
        <v>312</v>
      </c>
      <c r="C27" s="187">
        <v>0</v>
      </c>
      <c r="E27">
        <v>1</v>
      </c>
      <c r="F27" s="186">
        <f>$C$29/12*H26</f>
        <v>0</v>
      </c>
      <c r="G27" s="185" t="e">
        <f>$H$26/$C$28/12</f>
        <v>#DIV/0!</v>
      </c>
      <c r="H27" s="185" t="e">
        <f>H26-G27</f>
        <v>#DIV/0!</v>
      </c>
    </row>
    <row r="28" spans="2:8" ht="15.75" x14ac:dyDescent="0.25">
      <c r="B28" s="61" t="s">
        <v>308</v>
      </c>
      <c r="C28" s="187">
        <v>0</v>
      </c>
      <c r="E28">
        <v>2</v>
      </c>
      <c r="F28" s="186" t="e">
        <f t="shared" ref="F28:F91" si="0">$C$29/12*H27</f>
        <v>#DIV/0!</v>
      </c>
      <c r="G28" s="185" t="e">
        <f t="shared" ref="G28:G91" si="1">$H$26/$C$28/12</f>
        <v>#DIV/0!</v>
      </c>
      <c r="H28" s="185" t="e">
        <f t="shared" ref="H28:H37" si="2">H27-G28</f>
        <v>#DIV/0!</v>
      </c>
    </row>
    <row r="29" spans="2:8" ht="15.75" x14ac:dyDescent="0.25">
      <c r="B29" s="61" t="s">
        <v>309</v>
      </c>
      <c r="C29" s="188">
        <v>6.5000000000000002E-2</v>
      </c>
      <c r="E29">
        <v>3</v>
      </c>
      <c r="F29" s="186" t="e">
        <f t="shared" si="0"/>
        <v>#DIV/0!</v>
      </c>
      <c r="G29" s="185" t="e">
        <f t="shared" si="1"/>
        <v>#DIV/0!</v>
      </c>
      <c r="H29" s="185" t="e">
        <f t="shared" si="2"/>
        <v>#DIV/0!</v>
      </c>
    </row>
    <row r="30" spans="2:8" ht="15.75" x14ac:dyDescent="0.25">
      <c r="B30" s="61" t="s">
        <v>313</v>
      </c>
      <c r="C30" s="189" t="str">
        <f>IF(C27=0,"",IF(C28=0,"",AVERAGE($F$27:$F$62)))</f>
        <v/>
      </c>
      <c r="E30">
        <v>4</v>
      </c>
      <c r="F30" s="186" t="e">
        <f t="shared" si="0"/>
        <v>#DIV/0!</v>
      </c>
      <c r="G30" s="185" t="e">
        <f t="shared" si="1"/>
        <v>#DIV/0!</v>
      </c>
      <c r="H30" s="185" t="e">
        <f t="shared" si="2"/>
        <v>#DIV/0!</v>
      </c>
    </row>
    <row r="31" spans="2:8" ht="15.75" x14ac:dyDescent="0.25">
      <c r="B31" s="61" t="s">
        <v>310</v>
      </c>
      <c r="C31" s="189" t="str">
        <f>IF(C27=0,"",IF(C28=0,"",(C27/C28)/12))</f>
        <v/>
      </c>
      <c r="E31">
        <v>5</v>
      </c>
      <c r="F31" s="186" t="e">
        <f t="shared" si="0"/>
        <v>#DIV/0!</v>
      </c>
      <c r="G31" s="185" t="e">
        <f t="shared" si="1"/>
        <v>#DIV/0!</v>
      </c>
      <c r="H31" s="185" t="e">
        <f t="shared" si="2"/>
        <v>#DIV/0!</v>
      </c>
    </row>
    <row r="32" spans="2:8" x14ac:dyDescent="0.25">
      <c r="E32">
        <v>6</v>
      </c>
      <c r="F32" s="186" t="e">
        <f t="shared" si="0"/>
        <v>#DIV/0!</v>
      </c>
      <c r="G32" s="185" t="e">
        <f t="shared" si="1"/>
        <v>#DIV/0!</v>
      </c>
      <c r="H32" s="185" t="e">
        <f t="shared" si="2"/>
        <v>#DIV/0!</v>
      </c>
    </row>
    <row r="33" spans="5:8" x14ac:dyDescent="0.25">
      <c r="E33">
        <v>7</v>
      </c>
      <c r="F33" s="186" t="e">
        <f t="shared" si="0"/>
        <v>#DIV/0!</v>
      </c>
      <c r="G33" s="185" t="e">
        <f t="shared" si="1"/>
        <v>#DIV/0!</v>
      </c>
      <c r="H33" s="185" t="e">
        <f t="shared" si="2"/>
        <v>#DIV/0!</v>
      </c>
    </row>
    <row r="34" spans="5:8" x14ac:dyDescent="0.25">
      <c r="E34">
        <v>8</v>
      </c>
      <c r="F34" s="186" t="e">
        <f t="shared" si="0"/>
        <v>#DIV/0!</v>
      </c>
      <c r="G34" s="185" t="e">
        <f t="shared" si="1"/>
        <v>#DIV/0!</v>
      </c>
      <c r="H34" s="185" t="e">
        <f t="shared" si="2"/>
        <v>#DIV/0!</v>
      </c>
    </row>
    <row r="35" spans="5:8" x14ac:dyDescent="0.25">
      <c r="E35">
        <v>9</v>
      </c>
      <c r="F35" s="186" t="e">
        <f t="shared" si="0"/>
        <v>#DIV/0!</v>
      </c>
      <c r="G35" s="185" t="e">
        <f t="shared" si="1"/>
        <v>#DIV/0!</v>
      </c>
      <c r="H35" s="185" t="e">
        <f t="shared" si="2"/>
        <v>#DIV/0!</v>
      </c>
    </row>
    <row r="36" spans="5:8" x14ac:dyDescent="0.25">
      <c r="E36">
        <v>10</v>
      </c>
      <c r="F36" s="186" t="e">
        <f t="shared" si="0"/>
        <v>#DIV/0!</v>
      </c>
      <c r="G36" s="185" t="e">
        <f t="shared" si="1"/>
        <v>#DIV/0!</v>
      </c>
      <c r="H36" s="185" t="e">
        <f t="shared" si="2"/>
        <v>#DIV/0!</v>
      </c>
    </row>
    <row r="37" spans="5:8" x14ac:dyDescent="0.25">
      <c r="E37">
        <v>11</v>
      </c>
      <c r="F37" s="186" t="e">
        <f t="shared" si="0"/>
        <v>#DIV/0!</v>
      </c>
      <c r="G37" s="185" t="e">
        <f t="shared" si="1"/>
        <v>#DIV/0!</v>
      </c>
      <c r="H37" s="185" t="e">
        <f t="shared" si="2"/>
        <v>#DIV/0!</v>
      </c>
    </row>
    <row r="38" spans="5:8" x14ac:dyDescent="0.25">
      <c r="E38">
        <v>12</v>
      </c>
      <c r="F38" s="186" t="e">
        <f t="shared" si="0"/>
        <v>#DIV/0!</v>
      </c>
      <c r="G38" s="185" t="e">
        <f t="shared" si="1"/>
        <v>#DIV/0!</v>
      </c>
      <c r="H38" s="185" t="e">
        <f t="shared" ref="H38:H39" si="3">H37-G38</f>
        <v>#DIV/0!</v>
      </c>
    </row>
    <row r="39" spans="5:8" x14ac:dyDescent="0.25">
      <c r="E39">
        <v>13</v>
      </c>
      <c r="F39" s="186" t="e">
        <f t="shared" si="0"/>
        <v>#DIV/0!</v>
      </c>
      <c r="G39" s="185" t="e">
        <f t="shared" si="1"/>
        <v>#DIV/0!</v>
      </c>
      <c r="H39" s="185" t="e">
        <f t="shared" si="3"/>
        <v>#DIV/0!</v>
      </c>
    </row>
    <row r="40" spans="5:8" x14ac:dyDescent="0.25">
      <c r="E40">
        <v>14</v>
      </c>
      <c r="F40" s="186" t="e">
        <f t="shared" si="0"/>
        <v>#DIV/0!</v>
      </c>
      <c r="G40" s="185" t="e">
        <f t="shared" si="1"/>
        <v>#DIV/0!</v>
      </c>
      <c r="H40" s="185" t="e">
        <f t="shared" ref="H40:H95" si="4">H39-G40</f>
        <v>#DIV/0!</v>
      </c>
    </row>
    <row r="41" spans="5:8" x14ac:dyDescent="0.25">
      <c r="E41">
        <v>15</v>
      </c>
      <c r="F41" s="186" t="e">
        <f t="shared" si="0"/>
        <v>#DIV/0!</v>
      </c>
      <c r="G41" s="185" t="e">
        <f t="shared" si="1"/>
        <v>#DIV/0!</v>
      </c>
      <c r="H41" s="185" t="e">
        <f t="shared" si="4"/>
        <v>#DIV/0!</v>
      </c>
    </row>
    <row r="42" spans="5:8" x14ac:dyDescent="0.25">
      <c r="E42">
        <v>16</v>
      </c>
      <c r="F42" s="186" t="e">
        <f t="shared" si="0"/>
        <v>#DIV/0!</v>
      </c>
      <c r="G42" s="185" t="e">
        <f t="shared" si="1"/>
        <v>#DIV/0!</v>
      </c>
      <c r="H42" s="185" t="e">
        <f t="shared" si="4"/>
        <v>#DIV/0!</v>
      </c>
    </row>
    <row r="43" spans="5:8" x14ac:dyDescent="0.25">
      <c r="E43">
        <v>17</v>
      </c>
      <c r="F43" s="186" t="e">
        <f t="shared" si="0"/>
        <v>#DIV/0!</v>
      </c>
      <c r="G43" s="185" t="e">
        <f t="shared" si="1"/>
        <v>#DIV/0!</v>
      </c>
      <c r="H43" s="185" t="e">
        <f t="shared" si="4"/>
        <v>#DIV/0!</v>
      </c>
    </row>
    <row r="44" spans="5:8" x14ac:dyDescent="0.25">
      <c r="E44">
        <v>18</v>
      </c>
      <c r="F44" s="186" t="e">
        <f t="shared" si="0"/>
        <v>#DIV/0!</v>
      </c>
      <c r="G44" s="185" t="e">
        <f t="shared" si="1"/>
        <v>#DIV/0!</v>
      </c>
      <c r="H44" s="185" t="e">
        <f t="shared" si="4"/>
        <v>#DIV/0!</v>
      </c>
    </row>
    <row r="45" spans="5:8" x14ac:dyDescent="0.25">
      <c r="E45">
        <v>19</v>
      </c>
      <c r="F45" s="186" t="e">
        <f t="shared" si="0"/>
        <v>#DIV/0!</v>
      </c>
      <c r="G45" s="185" t="e">
        <f t="shared" si="1"/>
        <v>#DIV/0!</v>
      </c>
      <c r="H45" s="185" t="e">
        <f t="shared" si="4"/>
        <v>#DIV/0!</v>
      </c>
    </row>
    <row r="46" spans="5:8" x14ac:dyDescent="0.25">
      <c r="E46">
        <v>20</v>
      </c>
      <c r="F46" s="186" t="e">
        <f t="shared" si="0"/>
        <v>#DIV/0!</v>
      </c>
      <c r="G46" s="185" t="e">
        <f t="shared" si="1"/>
        <v>#DIV/0!</v>
      </c>
      <c r="H46" s="185" t="e">
        <f t="shared" si="4"/>
        <v>#DIV/0!</v>
      </c>
    </row>
    <row r="47" spans="5:8" x14ac:dyDescent="0.25">
      <c r="E47">
        <v>21</v>
      </c>
      <c r="F47" s="186" t="e">
        <f t="shared" si="0"/>
        <v>#DIV/0!</v>
      </c>
      <c r="G47" s="185" t="e">
        <f t="shared" si="1"/>
        <v>#DIV/0!</v>
      </c>
      <c r="H47" s="185" t="e">
        <f t="shared" si="4"/>
        <v>#DIV/0!</v>
      </c>
    </row>
    <row r="48" spans="5:8" x14ac:dyDescent="0.25">
      <c r="E48">
        <v>22</v>
      </c>
      <c r="F48" s="186" t="e">
        <f t="shared" si="0"/>
        <v>#DIV/0!</v>
      </c>
      <c r="G48" s="185" t="e">
        <f t="shared" si="1"/>
        <v>#DIV/0!</v>
      </c>
      <c r="H48" s="185" t="e">
        <f t="shared" si="4"/>
        <v>#DIV/0!</v>
      </c>
    </row>
    <row r="49" spans="5:8" x14ac:dyDescent="0.25">
      <c r="E49">
        <v>23</v>
      </c>
      <c r="F49" s="186" t="e">
        <f t="shared" si="0"/>
        <v>#DIV/0!</v>
      </c>
      <c r="G49" s="185" t="e">
        <f t="shared" si="1"/>
        <v>#DIV/0!</v>
      </c>
      <c r="H49" s="185" t="e">
        <f t="shared" si="4"/>
        <v>#DIV/0!</v>
      </c>
    </row>
    <row r="50" spans="5:8" x14ac:dyDescent="0.25">
      <c r="E50">
        <v>24</v>
      </c>
      <c r="F50" s="186" t="e">
        <f t="shared" si="0"/>
        <v>#DIV/0!</v>
      </c>
      <c r="G50" s="185" t="e">
        <f t="shared" si="1"/>
        <v>#DIV/0!</v>
      </c>
      <c r="H50" s="185" t="e">
        <f t="shared" si="4"/>
        <v>#DIV/0!</v>
      </c>
    </row>
    <row r="51" spans="5:8" x14ac:dyDescent="0.25">
      <c r="E51">
        <v>25</v>
      </c>
      <c r="F51" s="186" t="e">
        <f t="shared" si="0"/>
        <v>#DIV/0!</v>
      </c>
      <c r="G51" s="185" t="e">
        <f t="shared" si="1"/>
        <v>#DIV/0!</v>
      </c>
      <c r="H51" s="185" t="e">
        <f t="shared" si="4"/>
        <v>#DIV/0!</v>
      </c>
    </row>
    <row r="52" spans="5:8" x14ac:dyDescent="0.25">
      <c r="E52">
        <v>26</v>
      </c>
      <c r="F52" s="186" t="e">
        <f t="shared" si="0"/>
        <v>#DIV/0!</v>
      </c>
      <c r="G52" s="185" t="e">
        <f t="shared" si="1"/>
        <v>#DIV/0!</v>
      </c>
      <c r="H52" s="185" t="e">
        <f t="shared" si="4"/>
        <v>#DIV/0!</v>
      </c>
    </row>
    <row r="53" spans="5:8" x14ac:dyDescent="0.25">
      <c r="E53">
        <v>27</v>
      </c>
      <c r="F53" s="186" t="e">
        <f t="shared" si="0"/>
        <v>#DIV/0!</v>
      </c>
      <c r="G53" s="185" t="e">
        <f t="shared" si="1"/>
        <v>#DIV/0!</v>
      </c>
      <c r="H53" s="185" t="e">
        <f t="shared" si="4"/>
        <v>#DIV/0!</v>
      </c>
    </row>
    <row r="54" spans="5:8" x14ac:dyDescent="0.25">
      <c r="E54">
        <v>28</v>
      </c>
      <c r="F54" s="186" t="e">
        <f t="shared" si="0"/>
        <v>#DIV/0!</v>
      </c>
      <c r="G54" s="185" t="e">
        <f t="shared" si="1"/>
        <v>#DIV/0!</v>
      </c>
      <c r="H54" s="185" t="e">
        <f t="shared" si="4"/>
        <v>#DIV/0!</v>
      </c>
    </row>
    <row r="55" spans="5:8" x14ac:dyDescent="0.25">
      <c r="E55">
        <v>29</v>
      </c>
      <c r="F55" s="186" t="e">
        <f t="shared" si="0"/>
        <v>#DIV/0!</v>
      </c>
      <c r="G55" s="185" t="e">
        <f t="shared" si="1"/>
        <v>#DIV/0!</v>
      </c>
      <c r="H55" s="185" t="e">
        <f t="shared" si="4"/>
        <v>#DIV/0!</v>
      </c>
    </row>
    <row r="56" spans="5:8" x14ac:dyDescent="0.25">
      <c r="E56">
        <v>30</v>
      </c>
      <c r="F56" s="186" t="e">
        <f t="shared" si="0"/>
        <v>#DIV/0!</v>
      </c>
      <c r="G56" s="185" t="e">
        <f t="shared" si="1"/>
        <v>#DIV/0!</v>
      </c>
      <c r="H56" s="185" t="e">
        <f t="shared" si="4"/>
        <v>#DIV/0!</v>
      </c>
    </row>
    <row r="57" spans="5:8" x14ac:dyDescent="0.25">
      <c r="E57">
        <v>31</v>
      </c>
      <c r="F57" s="186" t="e">
        <f t="shared" si="0"/>
        <v>#DIV/0!</v>
      </c>
      <c r="G57" s="185" t="e">
        <f t="shared" si="1"/>
        <v>#DIV/0!</v>
      </c>
      <c r="H57" s="185" t="e">
        <f t="shared" si="4"/>
        <v>#DIV/0!</v>
      </c>
    </row>
    <row r="58" spans="5:8" x14ac:dyDescent="0.25">
      <c r="E58">
        <v>32</v>
      </c>
      <c r="F58" s="186" t="e">
        <f t="shared" si="0"/>
        <v>#DIV/0!</v>
      </c>
      <c r="G58" s="185" t="e">
        <f t="shared" si="1"/>
        <v>#DIV/0!</v>
      </c>
      <c r="H58" s="185" t="e">
        <f t="shared" si="4"/>
        <v>#DIV/0!</v>
      </c>
    </row>
    <row r="59" spans="5:8" x14ac:dyDescent="0.25">
      <c r="E59">
        <v>33</v>
      </c>
      <c r="F59" s="186" t="e">
        <f t="shared" si="0"/>
        <v>#DIV/0!</v>
      </c>
      <c r="G59" s="185" t="e">
        <f t="shared" si="1"/>
        <v>#DIV/0!</v>
      </c>
      <c r="H59" s="185" t="e">
        <f t="shared" si="4"/>
        <v>#DIV/0!</v>
      </c>
    </row>
    <row r="60" spans="5:8" x14ac:dyDescent="0.25">
      <c r="E60">
        <v>34</v>
      </c>
      <c r="F60" s="186" t="e">
        <f t="shared" si="0"/>
        <v>#DIV/0!</v>
      </c>
      <c r="G60" s="185" t="e">
        <f t="shared" si="1"/>
        <v>#DIV/0!</v>
      </c>
      <c r="H60" s="185" t="e">
        <f t="shared" si="4"/>
        <v>#DIV/0!</v>
      </c>
    </row>
    <row r="61" spans="5:8" x14ac:dyDescent="0.25">
      <c r="E61">
        <v>35</v>
      </c>
      <c r="F61" s="186" t="e">
        <f t="shared" si="0"/>
        <v>#DIV/0!</v>
      </c>
      <c r="G61" s="185" t="e">
        <f t="shared" si="1"/>
        <v>#DIV/0!</v>
      </c>
      <c r="H61" s="185" t="e">
        <f t="shared" si="4"/>
        <v>#DIV/0!</v>
      </c>
    </row>
    <row r="62" spans="5:8" x14ac:dyDescent="0.25">
      <c r="E62">
        <v>36</v>
      </c>
      <c r="F62" s="186" t="e">
        <f t="shared" si="0"/>
        <v>#DIV/0!</v>
      </c>
      <c r="G62" s="185" t="e">
        <f t="shared" si="1"/>
        <v>#DIV/0!</v>
      </c>
      <c r="H62" s="185" t="e">
        <f t="shared" si="4"/>
        <v>#DIV/0!</v>
      </c>
    </row>
    <row r="63" spans="5:8" x14ac:dyDescent="0.25">
      <c r="E63">
        <v>37</v>
      </c>
      <c r="F63" s="186" t="e">
        <f t="shared" si="0"/>
        <v>#DIV/0!</v>
      </c>
      <c r="G63" s="185" t="e">
        <f t="shared" si="1"/>
        <v>#DIV/0!</v>
      </c>
      <c r="H63" s="185" t="e">
        <f t="shared" si="4"/>
        <v>#DIV/0!</v>
      </c>
    </row>
    <row r="64" spans="5:8" x14ac:dyDescent="0.25">
      <c r="E64">
        <v>38</v>
      </c>
      <c r="F64" s="186" t="e">
        <f t="shared" si="0"/>
        <v>#DIV/0!</v>
      </c>
      <c r="G64" s="185" t="e">
        <f t="shared" si="1"/>
        <v>#DIV/0!</v>
      </c>
      <c r="H64" s="185" t="e">
        <f t="shared" si="4"/>
        <v>#DIV/0!</v>
      </c>
    </row>
    <row r="65" spans="5:8" x14ac:dyDescent="0.25">
      <c r="E65">
        <v>39</v>
      </c>
      <c r="F65" s="186" t="e">
        <f t="shared" si="0"/>
        <v>#DIV/0!</v>
      </c>
      <c r="G65" s="185" t="e">
        <f t="shared" si="1"/>
        <v>#DIV/0!</v>
      </c>
      <c r="H65" s="185" t="e">
        <f t="shared" si="4"/>
        <v>#DIV/0!</v>
      </c>
    </row>
    <row r="66" spans="5:8" x14ac:dyDescent="0.25">
      <c r="E66">
        <v>40</v>
      </c>
      <c r="F66" s="186" t="e">
        <f t="shared" si="0"/>
        <v>#DIV/0!</v>
      </c>
      <c r="G66" s="185" t="e">
        <f t="shared" si="1"/>
        <v>#DIV/0!</v>
      </c>
      <c r="H66" s="185" t="e">
        <f t="shared" si="4"/>
        <v>#DIV/0!</v>
      </c>
    </row>
    <row r="67" spans="5:8" x14ac:dyDescent="0.25">
      <c r="E67">
        <v>41</v>
      </c>
      <c r="F67" s="186" t="e">
        <f t="shared" si="0"/>
        <v>#DIV/0!</v>
      </c>
      <c r="G67" s="185" t="e">
        <f t="shared" si="1"/>
        <v>#DIV/0!</v>
      </c>
      <c r="H67" s="185" t="e">
        <f t="shared" si="4"/>
        <v>#DIV/0!</v>
      </c>
    </row>
    <row r="68" spans="5:8" x14ac:dyDescent="0.25">
      <c r="E68">
        <v>42</v>
      </c>
      <c r="F68" s="186" t="e">
        <f t="shared" si="0"/>
        <v>#DIV/0!</v>
      </c>
      <c r="G68" s="185" t="e">
        <f t="shared" si="1"/>
        <v>#DIV/0!</v>
      </c>
      <c r="H68" s="185" t="e">
        <f t="shared" si="4"/>
        <v>#DIV/0!</v>
      </c>
    </row>
    <row r="69" spans="5:8" x14ac:dyDescent="0.25">
      <c r="E69">
        <v>43</v>
      </c>
      <c r="F69" s="186" t="e">
        <f t="shared" si="0"/>
        <v>#DIV/0!</v>
      </c>
      <c r="G69" s="185" t="e">
        <f t="shared" si="1"/>
        <v>#DIV/0!</v>
      </c>
      <c r="H69" s="185" t="e">
        <f t="shared" si="4"/>
        <v>#DIV/0!</v>
      </c>
    </row>
    <row r="70" spans="5:8" x14ac:dyDescent="0.25">
      <c r="E70">
        <v>44</v>
      </c>
      <c r="F70" s="186" t="e">
        <f t="shared" si="0"/>
        <v>#DIV/0!</v>
      </c>
      <c r="G70" s="185" t="e">
        <f t="shared" si="1"/>
        <v>#DIV/0!</v>
      </c>
      <c r="H70" s="185" t="e">
        <f t="shared" si="4"/>
        <v>#DIV/0!</v>
      </c>
    </row>
    <row r="71" spans="5:8" x14ac:dyDescent="0.25">
      <c r="E71">
        <v>45</v>
      </c>
      <c r="F71" s="186" t="e">
        <f t="shared" si="0"/>
        <v>#DIV/0!</v>
      </c>
      <c r="G71" s="185" t="e">
        <f t="shared" si="1"/>
        <v>#DIV/0!</v>
      </c>
      <c r="H71" s="185" t="e">
        <f t="shared" si="4"/>
        <v>#DIV/0!</v>
      </c>
    </row>
    <row r="72" spans="5:8" x14ac:dyDescent="0.25">
      <c r="E72">
        <v>46</v>
      </c>
      <c r="F72" s="186" t="e">
        <f t="shared" si="0"/>
        <v>#DIV/0!</v>
      </c>
      <c r="G72" s="185" t="e">
        <f t="shared" si="1"/>
        <v>#DIV/0!</v>
      </c>
      <c r="H72" s="185" t="e">
        <f t="shared" si="4"/>
        <v>#DIV/0!</v>
      </c>
    </row>
    <row r="73" spans="5:8" x14ac:dyDescent="0.25">
      <c r="E73">
        <v>47</v>
      </c>
      <c r="F73" s="186" t="e">
        <f t="shared" si="0"/>
        <v>#DIV/0!</v>
      </c>
      <c r="G73" s="185" t="e">
        <f t="shared" si="1"/>
        <v>#DIV/0!</v>
      </c>
      <c r="H73" s="185" t="e">
        <f t="shared" si="4"/>
        <v>#DIV/0!</v>
      </c>
    </row>
    <row r="74" spans="5:8" x14ac:dyDescent="0.25">
      <c r="E74">
        <v>48</v>
      </c>
      <c r="F74" s="186" t="e">
        <f t="shared" si="0"/>
        <v>#DIV/0!</v>
      </c>
      <c r="G74" s="185" t="e">
        <f t="shared" si="1"/>
        <v>#DIV/0!</v>
      </c>
      <c r="H74" s="185" t="e">
        <f t="shared" si="4"/>
        <v>#DIV/0!</v>
      </c>
    </row>
    <row r="75" spans="5:8" x14ac:dyDescent="0.25">
      <c r="E75">
        <v>49</v>
      </c>
      <c r="F75" s="186" t="e">
        <f t="shared" si="0"/>
        <v>#DIV/0!</v>
      </c>
      <c r="G75" s="185" t="e">
        <f t="shared" si="1"/>
        <v>#DIV/0!</v>
      </c>
      <c r="H75" s="185" t="e">
        <f t="shared" si="4"/>
        <v>#DIV/0!</v>
      </c>
    </row>
    <row r="76" spans="5:8" x14ac:dyDescent="0.25">
      <c r="E76">
        <v>50</v>
      </c>
      <c r="F76" s="186" t="e">
        <f t="shared" si="0"/>
        <v>#DIV/0!</v>
      </c>
      <c r="G76" s="185" t="e">
        <f t="shared" si="1"/>
        <v>#DIV/0!</v>
      </c>
      <c r="H76" s="185" t="e">
        <f t="shared" si="4"/>
        <v>#DIV/0!</v>
      </c>
    </row>
    <row r="77" spans="5:8" x14ac:dyDescent="0.25">
      <c r="E77">
        <v>51</v>
      </c>
      <c r="F77" s="186" t="e">
        <f t="shared" si="0"/>
        <v>#DIV/0!</v>
      </c>
      <c r="G77" s="185" t="e">
        <f t="shared" si="1"/>
        <v>#DIV/0!</v>
      </c>
      <c r="H77" s="185" t="e">
        <f t="shared" si="4"/>
        <v>#DIV/0!</v>
      </c>
    </row>
    <row r="78" spans="5:8" x14ac:dyDescent="0.25">
      <c r="E78">
        <v>52</v>
      </c>
      <c r="F78" s="186" t="e">
        <f t="shared" si="0"/>
        <v>#DIV/0!</v>
      </c>
      <c r="G78" s="185" t="e">
        <f t="shared" si="1"/>
        <v>#DIV/0!</v>
      </c>
      <c r="H78" s="185" t="e">
        <f t="shared" si="4"/>
        <v>#DIV/0!</v>
      </c>
    </row>
    <row r="79" spans="5:8" x14ac:dyDescent="0.25">
      <c r="E79">
        <v>53</v>
      </c>
      <c r="F79" s="186" t="e">
        <f t="shared" si="0"/>
        <v>#DIV/0!</v>
      </c>
      <c r="G79" s="185" t="e">
        <f t="shared" si="1"/>
        <v>#DIV/0!</v>
      </c>
      <c r="H79" s="185" t="e">
        <f t="shared" si="4"/>
        <v>#DIV/0!</v>
      </c>
    </row>
    <row r="80" spans="5:8" x14ac:dyDescent="0.25">
      <c r="E80">
        <v>54</v>
      </c>
      <c r="F80" s="186" t="e">
        <f t="shared" si="0"/>
        <v>#DIV/0!</v>
      </c>
      <c r="G80" s="185" t="e">
        <f t="shared" si="1"/>
        <v>#DIV/0!</v>
      </c>
      <c r="H80" s="185" t="e">
        <f t="shared" si="4"/>
        <v>#DIV/0!</v>
      </c>
    </row>
    <row r="81" spans="5:8" x14ac:dyDescent="0.25">
      <c r="E81">
        <v>55</v>
      </c>
      <c r="F81" s="186" t="e">
        <f t="shared" si="0"/>
        <v>#DIV/0!</v>
      </c>
      <c r="G81" s="185" t="e">
        <f t="shared" si="1"/>
        <v>#DIV/0!</v>
      </c>
      <c r="H81" s="185" t="e">
        <f t="shared" si="4"/>
        <v>#DIV/0!</v>
      </c>
    </row>
    <row r="82" spans="5:8" x14ac:dyDescent="0.25">
      <c r="E82">
        <v>56</v>
      </c>
      <c r="F82" s="186" t="e">
        <f t="shared" si="0"/>
        <v>#DIV/0!</v>
      </c>
      <c r="G82" s="185" t="e">
        <f t="shared" si="1"/>
        <v>#DIV/0!</v>
      </c>
      <c r="H82" s="185" t="e">
        <f t="shared" si="4"/>
        <v>#DIV/0!</v>
      </c>
    </row>
    <row r="83" spans="5:8" x14ac:dyDescent="0.25">
      <c r="E83">
        <v>57</v>
      </c>
      <c r="F83" s="186" t="e">
        <f t="shared" si="0"/>
        <v>#DIV/0!</v>
      </c>
      <c r="G83" s="185" t="e">
        <f t="shared" si="1"/>
        <v>#DIV/0!</v>
      </c>
      <c r="H83" s="185" t="e">
        <f t="shared" si="4"/>
        <v>#DIV/0!</v>
      </c>
    </row>
    <row r="84" spans="5:8" x14ac:dyDescent="0.25">
      <c r="E84">
        <v>58</v>
      </c>
      <c r="F84" s="186" t="e">
        <f t="shared" si="0"/>
        <v>#DIV/0!</v>
      </c>
      <c r="G84" s="185" t="e">
        <f t="shared" si="1"/>
        <v>#DIV/0!</v>
      </c>
      <c r="H84" s="185" t="e">
        <f t="shared" si="4"/>
        <v>#DIV/0!</v>
      </c>
    </row>
    <row r="85" spans="5:8" x14ac:dyDescent="0.25">
      <c r="E85">
        <v>59</v>
      </c>
      <c r="F85" s="186" t="e">
        <f t="shared" si="0"/>
        <v>#DIV/0!</v>
      </c>
      <c r="G85" s="185" t="e">
        <f t="shared" si="1"/>
        <v>#DIV/0!</v>
      </c>
      <c r="H85" s="185" t="e">
        <f t="shared" si="4"/>
        <v>#DIV/0!</v>
      </c>
    </row>
    <row r="86" spans="5:8" x14ac:dyDescent="0.25">
      <c r="E86">
        <v>60</v>
      </c>
      <c r="F86" s="186" t="e">
        <f t="shared" si="0"/>
        <v>#DIV/0!</v>
      </c>
      <c r="G86" s="185" t="e">
        <f t="shared" si="1"/>
        <v>#DIV/0!</v>
      </c>
      <c r="H86" s="185" t="e">
        <f t="shared" si="4"/>
        <v>#DIV/0!</v>
      </c>
    </row>
    <row r="87" spans="5:8" x14ac:dyDescent="0.25">
      <c r="E87">
        <v>61</v>
      </c>
      <c r="F87" s="186" t="e">
        <f t="shared" si="0"/>
        <v>#DIV/0!</v>
      </c>
      <c r="G87" s="185" t="e">
        <f t="shared" si="1"/>
        <v>#DIV/0!</v>
      </c>
      <c r="H87" s="185" t="e">
        <f t="shared" si="4"/>
        <v>#DIV/0!</v>
      </c>
    </row>
    <row r="88" spans="5:8" x14ac:dyDescent="0.25">
      <c r="E88">
        <v>62</v>
      </c>
      <c r="F88" s="186" t="e">
        <f t="shared" si="0"/>
        <v>#DIV/0!</v>
      </c>
      <c r="G88" s="185" t="e">
        <f t="shared" si="1"/>
        <v>#DIV/0!</v>
      </c>
      <c r="H88" s="185" t="e">
        <f t="shared" si="4"/>
        <v>#DIV/0!</v>
      </c>
    </row>
    <row r="89" spans="5:8" x14ac:dyDescent="0.25">
      <c r="E89">
        <v>63</v>
      </c>
      <c r="F89" s="186" t="e">
        <f t="shared" si="0"/>
        <v>#DIV/0!</v>
      </c>
      <c r="G89" s="185" t="e">
        <f t="shared" si="1"/>
        <v>#DIV/0!</v>
      </c>
      <c r="H89" s="185" t="e">
        <f t="shared" si="4"/>
        <v>#DIV/0!</v>
      </c>
    </row>
    <row r="90" spans="5:8" x14ac:dyDescent="0.25">
      <c r="E90">
        <v>64</v>
      </c>
      <c r="F90" s="186" t="e">
        <f t="shared" si="0"/>
        <v>#DIV/0!</v>
      </c>
      <c r="G90" s="185" t="e">
        <f t="shared" si="1"/>
        <v>#DIV/0!</v>
      </c>
      <c r="H90" s="185" t="e">
        <f t="shared" si="4"/>
        <v>#DIV/0!</v>
      </c>
    </row>
    <row r="91" spans="5:8" x14ac:dyDescent="0.25">
      <c r="E91">
        <v>65</v>
      </c>
      <c r="F91" s="186" t="e">
        <f t="shared" si="0"/>
        <v>#DIV/0!</v>
      </c>
      <c r="G91" s="185" t="e">
        <f t="shared" si="1"/>
        <v>#DIV/0!</v>
      </c>
      <c r="H91" s="185" t="e">
        <f t="shared" si="4"/>
        <v>#DIV/0!</v>
      </c>
    </row>
    <row r="92" spans="5:8" x14ac:dyDescent="0.25">
      <c r="E92">
        <v>66</v>
      </c>
      <c r="F92" s="186" t="e">
        <f t="shared" ref="F92:F155" si="5">$C$29/12*H91</f>
        <v>#DIV/0!</v>
      </c>
      <c r="G92" s="185" t="e">
        <f t="shared" ref="G92:G155" si="6">$H$26/$C$28/12</f>
        <v>#DIV/0!</v>
      </c>
      <c r="H92" s="185" t="e">
        <f t="shared" si="4"/>
        <v>#DIV/0!</v>
      </c>
    </row>
    <row r="93" spans="5:8" x14ac:dyDescent="0.25">
      <c r="E93">
        <v>67</v>
      </c>
      <c r="F93" s="186" t="e">
        <f t="shared" si="5"/>
        <v>#DIV/0!</v>
      </c>
      <c r="G93" s="185" t="e">
        <f t="shared" si="6"/>
        <v>#DIV/0!</v>
      </c>
      <c r="H93" s="185" t="e">
        <f t="shared" si="4"/>
        <v>#DIV/0!</v>
      </c>
    </row>
    <row r="94" spans="5:8" x14ac:dyDescent="0.25">
      <c r="E94">
        <v>68</v>
      </c>
      <c r="F94" s="186" t="e">
        <f t="shared" si="5"/>
        <v>#DIV/0!</v>
      </c>
      <c r="G94" s="185" t="e">
        <f t="shared" si="6"/>
        <v>#DIV/0!</v>
      </c>
      <c r="H94" s="185" t="e">
        <f t="shared" si="4"/>
        <v>#DIV/0!</v>
      </c>
    </row>
    <row r="95" spans="5:8" x14ac:dyDescent="0.25">
      <c r="E95">
        <v>69</v>
      </c>
      <c r="F95" s="186" t="e">
        <f t="shared" si="5"/>
        <v>#DIV/0!</v>
      </c>
      <c r="G95" s="185" t="e">
        <f t="shared" si="6"/>
        <v>#DIV/0!</v>
      </c>
      <c r="H95" s="185" t="e">
        <f t="shared" si="4"/>
        <v>#DIV/0!</v>
      </c>
    </row>
    <row r="96" spans="5:8" x14ac:dyDescent="0.25">
      <c r="E96">
        <v>70</v>
      </c>
      <c r="F96" s="186" t="e">
        <f t="shared" si="5"/>
        <v>#DIV/0!</v>
      </c>
      <c r="G96" s="185" t="e">
        <f t="shared" si="6"/>
        <v>#DIV/0!</v>
      </c>
      <c r="H96" s="185" t="e">
        <f t="shared" ref="H96:H159" si="7">H95-G96</f>
        <v>#DIV/0!</v>
      </c>
    </row>
    <row r="97" spans="5:8" x14ac:dyDescent="0.25">
      <c r="E97">
        <v>71</v>
      </c>
      <c r="F97" s="186" t="e">
        <f t="shared" si="5"/>
        <v>#DIV/0!</v>
      </c>
      <c r="G97" s="185" t="e">
        <f t="shared" si="6"/>
        <v>#DIV/0!</v>
      </c>
      <c r="H97" s="185" t="e">
        <f t="shared" si="7"/>
        <v>#DIV/0!</v>
      </c>
    </row>
    <row r="98" spans="5:8" x14ac:dyDescent="0.25">
      <c r="E98">
        <v>72</v>
      </c>
      <c r="F98" s="186" t="e">
        <f t="shared" si="5"/>
        <v>#DIV/0!</v>
      </c>
      <c r="G98" s="185" t="e">
        <f t="shared" si="6"/>
        <v>#DIV/0!</v>
      </c>
      <c r="H98" s="185" t="e">
        <f t="shared" si="7"/>
        <v>#DIV/0!</v>
      </c>
    </row>
    <row r="99" spans="5:8" x14ac:dyDescent="0.25">
      <c r="E99">
        <v>73</v>
      </c>
      <c r="F99" s="186" t="e">
        <f t="shared" si="5"/>
        <v>#DIV/0!</v>
      </c>
      <c r="G99" s="185" t="e">
        <f t="shared" si="6"/>
        <v>#DIV/0!</v>
      </c>
      <c r="H99" s="185" t="e">
        <f t="shared" si="7"/>
        <v>#DIV/0!</v>
      </c>
    </row>
    <row r="100" spans="5:8" x14ac:dyDescent="0.25">
      <c r="E100">
        <v>74</v>
      </c>
      <c r="F100" s="186" t="e">
        <f t="shared" si="5"/>
        <v>#DIV/0!</v>
      </c>
      <c r="G100" s="185" t="e">
        <f t="shared" si="6"/>
        <v>#DIV/0!</v>
      </c>
      <c r="H100" s="185" t="e">
        <f t="shared" si="7"/>
        <v>#DIV/0!</v>
      </c>
    </row>
    <row r="101" spans="5:8" x14ac:dyDescent="0.25">
      <c r="E101">
        <v>75</v>
      </c>
      <c r="F101" s="186" t="e">
        <f t="shared" si="5"/>
        <v>#DIV/0!</v>
      </c>
      <c r="G101" s="185" t="e">
        <f t="shared" si="6"/>
        <v>#DIV/0!</v>
      </c>
      <c r="H101" s="185" t="e">
        <f t="shared" si="7"/>
        <v>#DIV/0!</v>
      </c>
    </row>
    <row r="102" spans="5:8" x14ac:dyDescent="0.25">
      <c r="E102">
        <v>76</v>
      </c>
      <c r="F102" s="186" t="e">
        <f t="shared" si="5"/>
        <v>#DIV/0!</v>
      </c>
      <c r="G102" s="185" t="e">
        <f t="shared" si="6"/>
        <v>#DIV/0!</v>
      </c>
      <c r="H102" s="185" t="e">
        <f t="shared" si="7"/>
        <v>#DIV/0!</v>
      </c>
    </row>
    <row r="103" spans="5:8" x14ac:dyDescent="0.25">
      <c r="E103">
        <v>77</v>
      </c>
      <c r="F103" s="186" t="e">
        <f t="shared" si="5"/>
        <v>#DIV/0!</v>
      </c>
      <c r="G103" s="185" t="e">
        <f t="shared" si="6"/>
        <v>#DIV/0!</v>
      </c>
      <c r="H103" s="185" t="e">
        <f t="shared" si="7"/>
        <v>#DIV/0!</v>
      </c>
    </row>
    <row r="104" spans="5:8" x14ac:dyDescent="0.25">
      <c r="E104">
        <v>78</v>
      </c>
      <c r="F104" s="186" t="e">
        <f t="shared" si="5"/>
        <v>#DIV/0!</v>
      </c>
      <c r="G104" s="185" t="e">
        <f t="shared" si="6"/>
        <v>#DIV/0!</v>
      </c>
      <c r="H104" s="185" t="e">
        <f t="shared" si="7"/>
        <v>#DIV/0!</v>
      </c>
    </row>
    <row r="105" spans="5:8" x14ac:dyDescent="0.25">
      <c r="E105">
        <v>79</v>
      </c>
      <c r="F105" s="186" t="e">
        <f t="shared" si="5"/>
        <v>#DIV/0!</v>
      </c>
      <c r="G105" s="185" t="e">
        <f t="shared" si="6"/>
        <v>#DIV/0!</v>
      </c>
      <c r="H105" s="185" t="e">
        <f t="shared" si="7"/>
        <v>#DIV/0!</v>
      </c>
    </row>
    <row r="106" spans="5:8" x14ac:dyDescent="0.25">
      <c r="E106">
        <v>80</v>
      </c>
      <c r="F106" s="186" t="e">
        <f t="shared" si="5"/>
        <v>#DIV/0!</v>
      </c>
      <c r="G106" s="185" t="e">
        <f t="shared" si="6"/>
        <v>#DIV/0!</v>
      </c>
      <c r="H106" s="185" t="e">
        <f t="shared" si="7"/>
        <v>#DIV/0!</v>
      </c>
    </row>
    <row r="107" spans="5:8" x14ac:dyDescent="0.25">
      <c r="E107">
        <v>81</v>
      </c>
      <c r="F107" s="186" t="e">
        <f t="shared" si="5"/>
        <v>#DIV/0!</v>
      </c>
      <c r="G107" s="185" t="e">
        <f t="shared" si="6"/>
        <v>#DIV/0!</v>
      </c>
      <c r="H107" s="185" t="e">
        <f t="shared" si="7"/>
        <v>#DIV/0!</v>
      </c>
    </row>
    <row r="108" spans="5:8" x14ac:dyDescent="0.25">
      <c r="E108">
        <v>82</v>
      </c>
      <c r="F108" s="186" t="e">
        <f t="shared" si="5"/>
        <v>#DIV/0!</v>
      </c>
      <c r="G108" s="185" t="e">
        <f t="shared" si="6"/>
        <v>#DIV/0!</v>
      </c>
      <c r="H108" s="185" t="e">
        <f t="shared" si="7"/>
        <v>#DIV/0!</v>
      </c>
    </row>
    <row r="109" spans="5:8" x14ac:dyDescent="0.25">
      <c r="E109">
        <v>83</v>
      </c>
      <c r="F109" s="186" t="e">
        <f t="shared" si="5"/>
        <v>#DIV/0!</v>
      </c>
      <c r="G109" s="185" t="e">
        <f t="shared" si="6"/>
        <v>#DIV/0!</v>
      </c>
      <c r="H109" s="185" t="e">
        <f t="shared" si="7"/>
        <v>#DIV/0!</v>
      </c>
    </row>
    <row r="110" spans="5:8" x14ac:dyDescent="0.25">
      <c r="E110">
        <v>84</v>
      </c>
      <c r="F110" s="186" t="e">
        <f t="shared" si="5"/>
        <v>#DIV/0!</v>
      </c>
      <c r="G110" s="185" t="e">
        <f t="shared" si="6"/>
        <v>#DIV/0!</v>
      </c>
      <c r="H110" s="185" t="e">
        <f t="shared" si="7"/>
        <v>#DIV/0!</v>
      </c>
    </row>
    <row r="111" spans="5:8" x14ac:dyDescent="0.25">
      <c r="E111">
        <v>85</v>
      </c>
      <c r="F111" s="186" t="e">
        <f t="shared" si="5"/>
        <v>#DIV/0!</v>
      </c>
      <c r="G111" s="185" t="e">
        <f t="shared" si="6"/>
        <v>#DIV/0!</v>
      </c>
      <c r="H111" s="185" t="e">
        <f t="shared" si="7"/>
        <v>#DIV/0!</v>
      </c>
    </row>
    <row r="112" spans="5:8" x14ac:dyDescent="0.25">
      <c r="E112">
        <v>86</v>
      </c>
      <c r="F112" s="186" t="e">
        <f t="shared" si="5"/>
        <v>#DIV/0!</v>
      </c>
      <c r="G112" s="185" t="e">
        <f t="shared" si="6"/>
        <v>#DIV/0!</v>
      </c>
      <c r="H112" s="185" t="e">
        <f t="shared" si="7"/>
        <v>#DIV/0!</v>
      </c>
    </row>
    <row r="113" spans="5:8" x14ac:dyDescent="0.25">
      <c r="E113">
        <v>87</v>
      </c>
      <c r="F113" s="186" t="e">
        <f t="shared" si="5"/>
        <v>#DIV/0!</v>
      </c>
      <c r="G113" s="185" t="e">
        <f t="shared" si="6"/>
        <v>#DIV/0!</v>
      </c>
      <c r="H113" s="185" t="e">
        <f t="shared" si="7"/>
        <v>#DIV/0!</v>
      </c>
    </row>
    <row r="114" spans="5:8" x14ac:dyDescent="0.25">
      <c r="E114">
        <v>88</v>
      </c>
      <c r="F114" s="186" t="e">
        <f t="shared" si="5"/>
        <v>#DIV/0!</v>
      </c>
      <c r="G114" s="185" t="e">
        <f t="shared" si="6"/>
        <v>#DIV/0!</v>
      </c>
      <c r="H114" s="185" t="e">
        <f t="shared" si="7"/>
        <v>#DIV/0!</v>
      </c>
    </row>
    <row r="115" spans="5:8" x14ac:dyDescent="0.25">
      <c r="E115">
        <v>89</v>
      </c>
      <c r="F115" s="186" t="e">
        <f t="shared" si="5"/>
        <v>#DIV/0!</v>
      </c>
      <c r="G115" s="185" t="e">
        <f t="shared" si="6"/>
        <v>#DIV/0!</v>
      </c>
      <c r="H115" s="185" t="e">
        <f t="shared" si="7"/>
        <v>#DIV/0!</v>
      </c>
    </row>
    <row r="116" spans="5:8" x14ac:dyDescent="0.25">
      <c r="E116">
        <v>90</v>
      </c>
      <c r="F116" s="186" t="e">
        <f t="shared" si="5"/>
        <v>#DIV/0!</v>
      </c>
      <c r="G116" s="185" t="e">
        <f t="shared" si="6"/>
        <v>#DIV/0!</v>
      </c>
      <c r="H116" s="185" t="e">
        <f t="shared" si="7"/>
        <v>#DIV/0!</v>
      </c>
    </row>
    <row r="117" spans="5:8" x14ac:dyDescent="0.25">
      <c r="E117">
        <v>91</v>
      </c>
      <c r="F117" s="186" t="e">
        <f t="shared" si="5"/>
        <v>#DIV/0!</v>
      </c>
      <c r="G117" s="185" t="e">
        <f t="shared" si="6"/>
        <v>#DIV/0!</v>
      </c>
      <c r="H117" s="185" t="e">
        <f t="shared" si="7"/>
        <v>#DIV/0!</v>
      </c>
    </row>
    <row r="118" spans="5:8" x14ac:dyDescent="0.25">
      <c r="E118">
        <v>92</v>
      </c>
      <c r="F118" s="186" t="e">
        <f t="shared" si="5"/>
        <v>#DIV/0!</v>
      </c>
      <c r="G118" s="185" t="e">
        <f t="shared" si="6"/>
        <v>#DIV/0!</v>
      </c>
      <c r="H118" s="185" t="e">
        <f t="shared" si="7"/>
        <v>#DIV/0!</v>
      </c>
    </row>
    <row r="119" spans="5:8" x14ac:dyDescent="0.25">
      <c r="E119">
        <v>93</v>
      </c>
      <c r="F119" s="186" t="e">
        <f t="shared" si="5"/>
        <v>#DIV/0!</v>
      </c>
      <c r="G119" s="185" t="e">
        <f t="shared" si="6"/>
        <v>#DIV/0!</v>
      </c>
      <c r="H119" s="185" t="e">
        <f t="shared" si="7"/>
        <v>#DIV/0!</v>
      </c>
    </row>
    <row r="120" spans="5:8" x14ac:dyDescent="0.25">
      <c r="E120">
        <v>94</v>
      </c>
      <c r="F120" s="186" t="e">
        <f t="shared" si="5"/>
        <v>#DIV/0!</v>
      </c>
      <c r="G120" s="185" t="e">
        <f t="shared" si="6"/>
        <v>#DIV/0!</v>
      </c>
      <c r="H120" s="185" t="e">
        <f t="shared" si="7"/>
        <v>#DIV/0!</v>
      </c>
    </row>
    <row r="121" spans="5:8" x14ac:dyDescent="0.25">
      <c r="E121">
        <v>95</v>
      </c>
      <c r="F121" s="186" t="e">
        <f t="shared" si="5"/>
        <v>#DIV/0!</v>
      </c>
      <c r="G121" s="185" t="e">
        <f t="shared" si="6"/>
        <v>#DIV/0!</v>
      </c>
      <c r="H121" s="185" t="e">
        <f t="shared" si="7"/>
        <v>#DIV/0!</v>
      </c>
    </row>
    <row r="122" spans="5:8" x14ac:dyDescent="0.25">
      <c r="E122">
        <v>96</v>
      </c>
      <c r="F122" s="186" t="e">
        <f t="shared" si="5"/>
        <v>#DIV/0!</v>
      </c>
      <c r="G122" s="185" t="e">
        <f t="shared" si="6"/>
        <v>#DIV/0!</v>
      </c>
      <c r="H122" s="185" t="e">
        <f t="shared" si="7"/>
        <v>#DIV/0!</v>
      </c>
    </row>
    <row r="123" spans="5:8" x14ac:dyDescent="0.25">
      <c r="E123">
        <v>97</v>
      </c>
      <c r="F123" s="186" t="e">
        <f t="shared" si="5"/>
        <v>#DIV/0!</v>
      </c>
      <c r="G123" s="185" t="e">
        <f t="shared" si="6"/>
        <v>#DIV/0!</v>
      </c>
      <c r="H123" s="185" t="e">
        <f t="shared" si="7"/>
        <v>#DIV/0!</v>
      </c>
    </row>
    <row r="124" spans="5:8" x14ac:dyDescent="0.25">
      <c r="E124">
        <v>98</v>
      </c>
      <c r="F124" s="186" t="e">
        <f t="shared" si="5"/>
        <v>#DIV/0!</v>
      </c>
      <c r="G124" s="185" t="e">
        <f t="shared" si="6"/>
        <v>#DIV/0!</v>
      </c>
      <c r="H124" s="185" t="e">
        <f t="shared" si="7"/>
        <v>#DIV/0!</v>
      </c>
    </row>
    <row r="125" spans="5:8" x14ac:dyDescent="0.25">
      <c r="E125">
        <v>99</v>
      </c>
      <c r="F125" s="186" t="e">
        <f t="shared" si="5"/>
        <v>#DIV/0!</v>
      </c>
      <c r="G125" s="185" t="e">
        <f t="shared" si="6"/>
        <v>#DIV/0!</v>
      </c>
      <c r="H125" s="185" t="e">
        <f t="shared" si="7"/>
        <v>#DIV/0!</v>
      </c>
    </row>
    <row r="126" spans="5:8" x14ac:dyDescent="0.25">
      <c r="E126">
        <v>100</v>
      </c>
      <c r="F126" s="186" t="e">
        <f t="shared" si="5"/>
        <v>#DIV/0!</v>
      </c>
      <c r="G126" s="185" t="e">
        <f t="shared" si="6"/>
        <v>#DIV/0!</v>
      </c>
      <c r="H126" s="185" t="e">
        <f t="shared" si="7"/>
        <v>#DIV/0!</v>
      </c>
    </row>
    <row r="127" spans="5:8" x14ac:dyDescent="0.25">
      <c r="E127">
        <v>101</v>
      </c>
      <c r="F127" s="186" t="e">
        <f t="shared" si="5"/>
        <v>#DIV/0!</v>
      </c>
      <c r="G127" s="185" t="e">
        <f t="shared" si="6"/>
        <v>#DIV/0!</v>
      </c>
      <c r="H127" s="185" t="e">
        <f t="shared" si="7"/>
        <v>#DIV/0!</v>
      </c>
    </row>
    <row r="128" spans="5:8" x14ac:dyDescent="0.25">
      <c r="E128">
        <v>102</v>
      </c>
      <c r="F128" s="186" t="e">
        <f t="shared" si="5"/>
        <v>#DIV/0!</v>
      </c>
      <c r="G128" s="185" t="e">
        <f t="shared" si="6"/>
        <v>#DIV/0!</v>
      </c>
      <c r="H128" s="185" t="e">
        <f t="shared" si="7"/>
        <v>#DIV/0!</v>
      </c>
    </row>
    <row r="129" spans="5:8" x14ac:dyDescent="0.25">
      <c r="E129">
        <v>103</v>
      </c>
      <c r="F129" s="186" t="e">
        <f t="shared" si="5"/>
        <v>#DIV/0!</v>
      </c>
      <c r="G129" s="185" t="e">
        <f t="shared" si="6"/>
        <v>#DIV/0!</v>
      </c>
      <c r="H129" s="185" t="e">
        <f t="shared" si="7"/>
        <v>#DIV/0!</v>
      </c>
    </row>
    <row r="130" spans="5:8" x14ac:dyDescent="0.25">
      <c r="E130">
        <v>104</v>
      </c>
      <c r="F130" s="186" t="e">
        <f t="shared" si="5"/>
        <v>#DIV/0!</v>
      </c>
      <c r="G130" s="185" t="e">
        <f t="shared" si="6"/>
        <v>#DIV/0!</v>
      </c>
      <c r="H130" s="185" t="e">
        <f t="shared" si="7"/>
        <v>#DIV/0!</v>
      </c>
    </row>
    <row r="131" spans="5:8" x14ac:dyDescent="0.25">
      <c r="E131">
        <v>105</v>
      </c>
      <c r="F131" s="186" t="e">
        <f t="shared" si="5"/>
        <v>#DIV/0!</v>
      </c>
      <c r="G131" s="185" t="e">
        <f t="shared" si="6"/>
        <v>#DIV/0!</v>
      </c>
      <c r="H131" s="185" t="e">
        <f t="shared" si="7"/>
        <v>#DIV/0!</v>
      </c>
    </row>
    <row r="132" spans="5:8" x14ac:dyDescent="0.25">
      <c r="E132">
        <v>106</v>
      </c>
      <c r="F132" s="186" t="e">
        <f t="shared" si="5"/>
        <v>#DIV/0!</v>
      </c>
      <c r="G132" s="185" t="e">
        <f t="shared" si="6"/>
        <v>#DIV/0!</v>
      </c>
      <c r="H132" s="185" t="e">
        <f t="shared" si="7"/>
        <v>#DIV/0!</v>
      </c>
    </row>
    <row r="133" spans="5:8" x14ac:dyDescent="0.25">
      <c r="E133">
        <v>107</v>
      </c>
      <c r="F133" s="186" t="e">
        <f t="shared" si="5"/>
        <v>#DIV/0!</v>
      </c>
      <c r="G133" s="185" t="e">
        <f t="shared" si="6"/>
        <v>#DIV/0!</v>
      </c>
      <c r="H133" s="185" t="e">
        <f t="shared" si="7"/>
        <v>#DIV/0!</v>
      </c>
    </row>
    <row r="134" spans="5:8" x14ac:dyDescent="0.25">
      <c r="E134">
        <v>108</v>
      </c>
      <c r="F134" s="186" t="e">
        <f t="shared" si="5"/>
        <v>#DIV/0!</v>
      </c>
      <c r="G134" s="185" t="e">
        <f t="shared" si="6"/>
        <v>#DIV/0!</v>
      </c>
      <c r="H134" s="185" t="e">
        <f t="shared" si="7"/>
        <v>#DIV/0!</v>
      </c>
    </row>
    <row r="135" spans="5:8" x14ac:dyDescent="0.25">
      <c r="E135">
        <v>109</v>
      </c>
      <c r="F135" s="186" t="e">
        <f t="shared" si="5"/>
        <v>#DIV/0!</v>
      </c>
      <c r="G135" s="185" t="e">
        <f t="shared" si="6"/>
        <v>#DIV/0!</v>
      </c>
      <c r="H135" s="185" t="e">
        <f t="shared" si="7"/>
        <v>#DIV/0!</v>
      </c>
    </row>
    <row r="136" spans="5:8" x14ac:dyDescent="0.25">
      <c r="E136">
        <v>110</v>
      </c>
      <c r="F136" s="186" t="e">
        <f t="shared" si="5"/>
        <v>#DIV/0!</v>
      </c>
      <c r="G136" s="185" t="e">
        <f t="shared" si="6"/>
        <v>#DIV/0!</v>
      </c>
      <c r="H136" s="185" t="e">
        <f t="shared" si="7"/>
        <v>#DIV/0!</v>
      </c>
    </row>
    <row r="137" spans="5:8" x14ac:dyDescent="0.25">
      <c r="E137">
        <v>111</v>
      </c>
      <c r="F137" s="186" t="e">
        <f t="shared" si="5"/>
        <v>#DIV/0!</v>
      </c>
      <c r="G137" s="185" t="e">
        <f t="shared" si="6"/>
        <v>#DIV/0!</v>
      </c>
      <c r="H137" s="185" t="e">
        <f t="shared" si="7"/>
        <v>#DIV/0!</v>
      </c>
    </row>
    <row r="138" spans="5:8" x14ac:dyDescent="0.25">
      <c r="E138">
        <v>112</v>
      </c>
      <c r="F138" s="186" t="e">
        <f t="shared" si="5"/>
        <v>#DIV/0!</v>
      </c>
      <c r="G138" s="185" t="e">
        <f t="shared" si="6"/>
        <v>#DIV/0!</v>
      </c>
      <c r="H138" s="185" t="e">
        <f t="shared" si="7"/>
        <v>#DIV/0!</v>
      </c>
    </row>
    <row r="139" spans="5:8" x14ac:dyDescent="0.25">
      <c r="E139">
        <v>113</v>
      </c>
      <c r="F139" s="186" t="e">
        <f t="shared" si="5"/>
        <v>#DIV/0!</v>
      </c>
      <c r="G139" s="185" t="e">
        <f t="shared" si="6"/>
        <v>#DIV/0!</v>
      </c>
      <c r="H139" s="185" t="e">
        <f t="shared" si="7"/>
        <v>#DIV/0!</v>
      </c>
    </row>
    <row r="140" spans="5:8" x14ac:dyDescent="0.25">
      <c r="E140">
        <v>114</v>
      </c>
      <c r="F140" s="186" t="e">
        <f t="shared" si="5"/>
        <v>#DIV/0!</v>
      </c>
      <c r="G140" s="185" t="e">
        <f t="shared" si="6"/>
        <v>#DIV/0!</v>
      </c>
      <c r="H140" s="185" t="e">
        <f t="shared" si="7"/>
        <v>#DIV/0!</v>
      </c>
    </row>
    <row r="141" spans="5:8" x14ac:dyDescent="0.25">
      <c r="E141">
        <v>115</v>
      </c>
      <c r="F141" s="186" t="e">
        <f t="shared" si="5"/>
        <v>#DIV/0!</v>
      </c>
      <c r="G141" s="185" t="e">
        <f t="shared" si="6"/>
        <v>#DIV/0!</v>
      </c>
      <c r="H141" s="185" t="e">
        <f t="shared" si="7"/>
        <v>#DIV/0!</v>
      </c>
    </row>
    <row r="142" spans="5:8" x14ac:dyDescent="0.25">
      <c r="E142">
        <v>116</v>
      </c>
      <c r="F142" s="186" t="e">
        <f t="shared" si="5"/>
        <v>#DIV/0!</v>
      </c>
      <c r="G142" s="185" t="e">
        <f t="shared" si="6"/>
        <v>#DIV/0!</v>
      </c>
      <c r="H142" s="185" t="e">
        <f t="shared" si="7"/>
        <v>#DIV/0!</v>
      </c>
    </row>
    <row r="143" spans="5:8" x14ac:dyDescent="0.25">
      <c r="E143">
        <v>117</v>
      </c>
      <c r="F143" s="186" t="e">
        <f t="shared" si="5"/>
        <v>#DIV/0!</v>
      </c>
      <c r="G143" s="185" t="e">
        <f t="shared" si="6"/>
        <v>#DIV/0!</v>
      </c>
      <c r="H143" s="185" t="e">
        <f t="shared" si="7"/>
        <v>#DIV/0!</v>
      </c>
    </row>
    <row r="144" spans="5:8" x14ac:dyDescent="0.25">
      <c r="E144">
        <v>118</v>
      </c>
      <c r="F144" s="186" t="e">
        <f t="shared" si="5"/>
        <v>#DIV/0!</v>
      </c>
      <c r="G144" s="185" t="e">
        <f t="shared" si="6"/>
        <v>#DIV/0!</v>
      </c>
      <c r="H144" s="185" t="e">
        <f t="shared" si="7"/>
        <v>#DIV/0!</v>
      </c>
    </row>
    <row r="145" spans="5:8" x14ac:dyDescent="0.25">
      <c r="E145">
        <v>119</v>
      </c>
      <c r="F145" s="186" t="e">
        <f t="shared" si="5"/>
        <v>#DIV/0!</v>
      </c>
      <c r="G145" s="185" t="e">
        <f t="shared" si="6"/>
        <v>#DIV/0!</v>
      </c>
      <c r="H145" s="185" t="e">
        <f t="shared" si="7"/>
        <v>#DIV/0!</v>
      </c>
    </row>
    <row r="146" spans="5:8" x14ac:dyDescent="0.25">
      <c r="E146">
        <v>120</v>
      </c>
      <c r="F146" s="186" t="e">
        <f t="shared" si="5"/>
        <v>#DIV/0!</v>
      </c>
      <c r="G146" s="185" t="e">
        <f t="shared" si="6"/>
        <v>#DIV/0!</v>
      </c>
      <c r="H146" s="185" t="e">
        <f t="shared" si="7"/>
        <v>#DIV/0!</v>
      </c>
    </row>
    <row r="147" spans="5:8" x14ac:dyDescent="0.25">
      <c r="F147" s="186" t="e">
        <f t="shared" si="5"/>
        <v>#DIV/0!</v>
      </c>
      <c r="G147" s="185" t="e">
        <f t="shared" si="6"/>
        <v>#DIV/0!</v>
      </c>
      <c r="H147" s="185" t="e">
        <f t="shared" si="7"/>
        <v>#DIV/0!</v>
      </c>
    </row>
    <row r="148" spans="5:8" x14ac:dyDescent="0.25">
      <c r="F148" s="186" t="e">
        <f t="shared" si="5"/>
        <v>#DIV/0!</v>
      </c>
      <c r="G148" s="185" t="e">
        <f t="shared" si="6"/>
        <v>#DIV/0!</v>
      </c>
      <c r="H148" s="185" t="e">
        <f t="shared" si="7"/>
        <v>#DIV/0!</v>
      </c>
    </row>
    <row r="149" spans="5:8" x14ac:dyDescent="0.25">
      <c r="F149" s="186" t="e">
        <f t="shared" si="5"/>
        <v>#DIV/0!</v>
      </c>
      <c r="G149" s="185" t="e">
        <f t="shared" si="6"/>
        <v>#DIV/0!</v>
      </c>
      <c r="H149" s="185" t="e">
        <f t="shared" si="7"/>
        <v>#DIV/0!</v>
      </c>
    </row>
    <row r="150" spans="5:8" x14ac:dyDescent="0.25">
      <c r="F150" s="186" t="e">
        <f t="shared" si="5"/>
        <v>#DIV/0!</v>
      </c>
      <c r="G150" s="185" t="e">
        <f t="shared" si="6"/>
        <v>#DIV/0!</v>
      </c>
      <c r="H150" s="185" t="e">
        <f t="shared" si="7"/>
        <v>#DIV/0!</v>
      </c>
    </row>
    <row r="151" spans="5:8" x14ac:dyDescent="0.25">
      <c r="F151" s="186" t="e">
        <f t="shared" si="5"/>
        <v>#DIV/0!</v>
      </c>
      <c r="G151" s="185" t="e">
        <f t="shared" si="6"/>
        <v>#DIV/0!</v>
      </c>
      <c r="H151" s="185" t="e">
        <f t="shared" si="7"/>
        <v>#DIV/0!</v>
      </c>
    </row>
    <row r="152" spans="5:8" x14ac:dyDescent="0.25">
      <c r="F152" s="186" t="e">
        <f t="shared" si="5"/>
        <v>#DIV/0!</v>
      </c>
      <c r="G152" s="185" t="e">
        <f t="shared" si="6"/>
        <v>#DIV/0!</v>
      </c>
      <c r="H152" s="185" t="e">
        <f t="shared" si="7"/>
        <v>#DIV/0!</v>
      </c>
    </row>
    <row r="153" spans="5:8" x14ac:dyDescent="0.25">
      <c r="F153" s="186" t="e">
        <f t="shared" si="5"/>
        <v>#DIV/0!</v>
      </c>
      <c r="G153" s="185" t="e">
        <f t="shared" si="6"/>
        <v>#DIV/0!</v>
      </c>
      <c r="H153" s="185" t="e">
        <f t="shared" si="7"/>
        <v>#DIV/0!</v>
      </c>
    </row>
    <row r="154" spans="5:8" x14ac:dyDescent="0.25">
      <c r="F154" s="186" t="e">
        <f t="shared" si="5"/>
        <v>#DIV/0!</v>
      </c>
      <c r="G154" s="185" t="e">
        <f t="shared" si="6"/>
        <v>#DIV/0!</v>
      </c>
      <c r="H154" s="185" t="e">
        <f t="shared" si="7"/>
        <v>#DIV/0!</v>
      </c>
    </row>
    <row r="155" spans="5:8" x14ac:dyDescent="0.25">
      <c r="F155" s="186" t="e">
        <f t="shared" si="5"/>
        <v>#DIV/0!</v>
      </c>
      <c r="G155" s="185" t="e">
        <f t="shared" si="6"/>
        <v>#DIV/0!</v>
      </c>
      <c r="H155" s="185" t="e">
        <f t="shared" si="7"/>
        <v>#DIV/0!</v>
      </c>
    </row>
    <row r="156" spans="5:8" x14ac:dyDescent="0.25">
      <c r="F156" s="186" t="e">
        <f t="shared" ref="F156:F219" si="8">$C$29/12*H155</f>
        <v>#DIV/0!</v>
      </c>
      <c r="G156" s="185" t="e">
        <f t="shared" ref="G156:G219" si="9">$H$26/$C$28/12</f>
        <v>#DIV/0!</v>
      </c>
      <c r="H156" s="185" t="e">
        <f t="shared" si="7"/>
        <v>#DIV/0!</v>
      </c>
    </row>
    <row r="157" spans="5:8" x14ac:dyDescent="0.25">
      <c r="F157" s="186" t="e">
        <f t="shared" si="8"/>
        <v>#DIV/0!</v>
      </c>
      <c r="G157" s="185" t="e">
        <f t="shared" si="9"/>
        <v>#DIV/0!</v>
      </c>
      <c r="H157" s="185" t="e">
        <f t="shared" si="7"/>
        <v>#DIV/0!</v>
      </c>
    </row>
    <row r="158" spans="5:8" x14ac:dyDescent="0.25">
      <c r="F158" s="186" t="e">
        <f t="shared" si="8"/>
        <v>#DIV/0!</v>
      </c>
      <c r="G158" s="185" t="e">
        <f t="shared" si="9"/>
        <v>#DIV/0!</v>
      </c>
      <c r="H158" s="185" t="e">
        <f t="shared" si="7"/>
        <v>#DIV/0!</v>
      </c>
    </row>
    <row r="159" spans="5:8" x14ac:dyDescent="0.25">
      <c r="F159" s="186" t="e">
        <f t="shared" si="8"/>
        <v>#DIV/0!</v>
      </c>
      <c r="G159" s="185" t="e">
        <f t="shared" si="9"/>
        <v>#DIV/0!</v>
      </c>
      <c r="H159" s="185" t="e">
        <f t="shared" si="7"/>
        <v>#DIV/0!</v>
      </c>
    </row>
    <row r="160" spans="5:8" x14ac:dyDescent="0.25">
      <c r="F160" s="186" t="e">
        <f t="shared" si="8"/>
        <v>#DIV/0!</v>
      </c>
      <c r="G160" s="185" t="e">
        <f t="shared" si="9"/>
        <v>#DIV/0!</v>
      </c>
      <c r="H160" s="185" t="e">
        <f t="shared" ref="H160:H223" si="10">H159-G160</f>
        <v>#DIV/0!</v>
      </c>
    </row>
    <row r="161" spans="6:8" x14ac:dyDescent="0.25">
      <c r="F161" s="186" t="e">
        <f t="shared" si="8"/>
        <v>#DIV/0!</v>
      </c>
      <c r="G161" s="185" t="e">
        <f t="shared" si="9"/>
        <v>#DIV/0!</v>
      </c>
      <c r="H161" s="185" t="e">
        <f t="shared" si="10"/>
        <v>#DIV/0!</v>
      </c>
    </row>
    <row r="162" spans="6:8" x14ac:dyDescent="0.25">
      <c r="F162" s="186" t="e">
        <f t="shared" si="8"/>
        <v>#DIV/0!</v>
      </c>
      <c r="G162" s="185" t="e">
        <f t="shared" si="9"/>
        <v>#DIV/0!</v>
      </c>
      <c r="H162" s="185" t="e">
        <f t="shared" si="10"/>
        <v>#DIV/0!</v>
      </c>
    </row>
    <row r="163" spans="6:8" x14ac:dyDescent="0.25">
      <c r="F163" s="186" t="e">
        <f t="shared" si="8"/>
        <v>#DIV/0!</v>
      </c>
      <c r="G163" s="185" t="e">
        <f t="shared" si="9"/>
        <v>#DIV/0!</v>
      </c>
      <c r="H163" s="185" t="e">
        <f t="shared" si="10"/>
        <v>#DIV/0!</v>
      </c>
    </row>
    <row r="164" spans="6:8" x14ac:dyDescent="0.25">
      <c r="F164" s="186" t="e">
        <f t="shared" si="8"/>
        <v>#DIV/0!</v>
      </c>
      <c r="G164" s="185" t="e">
        <f t="shared" si="9"/>
        <v>#DIV/0!</v>
      </c>
      <c r="H164" s="185" t="e">
        <f t="shared" si="10"/>
        <v>#DIV/0!</v>
      </c>
    </row>
    <row r="165" spans="6:8" x14ac:dyDescent="0.25">
      <c r="F165" s="186" t="e">
        <f t="shared" si="8"/>
        <v>#DIV/0!</v>
      </c>
      <c r="G165" s="185" t="e">
        <f t="shared" si="9"/>
        <v>#DIV/0!</v>
      </c>
      <c r="H165" s="185" t="e">
        <f t="shared" si="10"/>
        <v>#DIV/0!</v>
      </c>
    </row>
    <row r="166" spans="6:8" x14ac:dyDescent="0.25">
      <c r="F166" s="186" t="e">
        <f t="shared" si="8"/>
        <v>#DIV/0!</v>
      </c>
      <c r="G166" s="185" t="e">
        <f t="shared" si="9"/>
        <v>#DIV/0!</v>
      </c>
      <c r="H166" s="185" t="e">
        <f t="shared" si="10"/>
        <v>#DIV/0!</v>
      </c>
    </row>
    <row r="167" spans="6:8" x14ac:dyDescent="0.25">
      <c r="F167" s="186" t="e">
        <f t="shared" si="8"/>
        <v>#DIV/0!</v>
      </c>
      <c r="G167" s="185" t="e">
        <f t="shared" si="9"/>
        <v>#DIV/0!</v>
      </c>
      <c r="H167" s="185" t="e">
        <f t="shared" si="10"/>
        <v>#DIV/0!</v>
      </c>
    </row>
    <row r="168" spans="6:8" x14ac:dyDescent="0.25">
      <c r="F168" s="186" t="e">
        <f t="shared" si="8"/>
        <v>#DIV/0!</v>
      </c>
      <c r="G168" s="185" t="e">
        <f t="shared" si="9"/>
        <v>#DIV/0!</v>
      </c>
      <c r="H168" s="185" t="e">
        <f t="shared" si="10"/>
        <v>#DIV/0!</v>
      </c>
    </row>
    <row r="169" spans="6:8" x14ac:dyDescent="0.25">
      <c r="F169" s="186" t="e">
        <f t="shared" si="8"/>
        <v>#DIV/0!</v>
      </c>
      <c r="G169" s="185" t="e">
        <f t="shared" si="9"/>
        <v>#DIV/0!</v>
      </c>
      <c r="H169" s="185" t="e">
        <f t="shared" si="10"/>
        <v>#DIV/0!</v>
      </c>
    </row>
    <row r="170" spans="6:8" x14ac:dyDescent="0.25">
      <c r="F170" s="186" t="e">
        <f t="shared" si="8"/>
        <v>#DIV/0!</v>
      </c>
      <c r="G170" s="185" t="e">
        <f t="shared" si="9"/>
        <v>#DIV/0!</v>
      </c>
      <c r="H170" s="185" t="e">
        <f t="shared" si="10"/>
        <v>#DIV/0!</v>
      </c>
    </row>
    <row r="171" spans="6:8" x14ac:dyDescent="0.25">
      <c r="F171" s="186" t="e">
        <f t="shared" si="8"/>
        <v>#DIV/0!</v>
      </c>
      <c r="G171" s="185" t="e">
        <f t="shared" si="9"/>
        <v>#DIV/0!</v>
      </c>
      <c r="H171" s="185" t="e">
        <f t="shared" si="10"/>
        <v>#DIV/0!</v>
      </c>
    </row>
    <row r="172" spans="6:8" x14ac:dyDescent="0.25">
      <c r="F172" s="186" t="e">
        <f t="shared" si="8"/>
        <v>#DIV/0!</v>
      </c>
      <c r="G172" s="185" t="e">
        <f t="shared" si="9"/>
        <v>#DIV/0!</v>
      </c>
      <c r="H172" s="185" t="e">
        <f t="shared" si="10"/>
        <v>#DIV/0!</v>
      </c>
    </row>
    <row r="173" spans="6:8" x14ac:dyDescent="0.25">
      <c r="F173" s="186" t="e">
        <f t="shared" si="8"/>
        <v>#DIV/0!</v>
      </c>
      <c r="G173" s="185" t="e">
        <f t="shared" si="9"/>
        <v>#DIV/0!</v>
      </c>
      <c r="H173" s="185" t="e">
        <f t="shared" si="10"/>
        <v>#DIV/0!</v>
      </c>
    </row>
    <row r="174" spans="6:8" x14ac:dyDescent="0.25">
      <c r="F174" s="186" t="e">
        <f t="shared" si="8"/>
        <v>#DIV/0!</v>
      </c>
      <c r="G174" s="185" t="e">
        <f t="shared" si="9"/>
        <v>#DIV/0!</v>
      </c>
      <c r="H174" s="185" t="e">
        <f t="shared" si="10"/>
        <v>#DIV/0!</v>
      </c>
    </row>
    <row r="175" spans="6:8" x14ac:dyDescent="0.25">
      <c r="F175" s="186" t="e">
        <f t="shared" si="8"/>
        <v>#DIV/0!</v>
      </c>
      <c r="G175" s="185" t="e">
        <f t="shared" si="9"/>
        <v>#DIV/0!</v>
      </c>
      <c r="H175" s="185" t="e">
        <f t="shared" si="10"/>
        <v>#DIV/0!</v>
      </c>
    </row>
    <row r="176" spans="6:8" x14ac:dyDescent="0.25">
      <c r="F176" s="186" t="e">
        <f t="shared" si="8"/>
        <v>#DIV/0!</v>
      </c>
      <c r="G176" s="185" t="e">
        <f t="shared" si="9"/>
        <v>#DIV/0!</v>
      </c>
      <c r="H176" s="185" t="e">
        <f t="shared" si="10"/>
        <v>#DIV/0!</v>
      </c>
    </row>
    <row r="177" spans="6:8" x14ac:dyDescent="0.25">
      <c r="F177" s="186" t="e">
        <f t="shared" si="8"/>
        <v>#DIV/0!</v>
      </c>
      <c r="G177" s="185" t="e">
        <f t="shared" si="9"/>
        <v>#DIV/0!</v>
      </c>
      <c r="H177" s="185" t="e">
        <f t="shared" si="10"/>
        <v>#DIV/0!</v>
      </c>
    </row>
    <row r="178" spans="6:8" x14ac:dyDescent="0.25">
      <c r="F178" s="186" t="e">
        <f t="shared" si="8"/>
        <v>#DIV/0!</v>
      </c>
      <c r="G178" s="185" t="e">
        <f t="shared" si="9"/>
        <v>#DIV/0!</v>
      </c>
      <c r="H178" s="185" t="e">
        <f t="shared" si="10"/>
        <v>#DIV/0!</v>
      </c>
    </row>
    <row r="179" spans="6:8" x14ac:dyDescent="0.25">
      <c r="F179" s="186" t="e">
        <f t="shared" si="8"/>
        <v>#DIV/0!</v>
      </c>
      <c r="G179" s="185" t="e">
        <f t="shared" si="9"/>
        <v>#DIV/0!</v>
      </c>
      <c r="H179" s="185" t="e">
        <f t="shared" si="10"/>
        <v>#DIV/0!</v>
      </c>
    </row>
    <row r="180" spans="6:8" x14ac:dyDescent="0.25">
      <c r="F180" s="186" t="e">
        <f t="shared" si="8"/>
        <v>#DIV/0!</v>
      </c>
      <c r="G180" s="185" t="e">
        <f t="shared" si="9"/>
        <v>#DIV/0!</v>
      </c>
      <c r="H180" s="185" t="e">
        <f t="shared" si="10"/>
        <v>#DIV/0!</v>
      </c>
    </row>
    <row r="181" spans="6:8" x14ac:dyDescent="0.25">
      <c r="F181" s="186" t="e">
        <f t="shared" si="8"/>
        <v>#DIV/0!</v>
      </c>
      <c r="G181" s="185" t="e">
        <f t="shared" si="9"/>
        <v>#DIV/0!</v>
      </c>
      <c r="H181" s="185" t="e">
        <f t="shared" si="10"/>
        <v>#DIV/0!</v>
      </c>
    </row>
    <row r="182" spans="6:8" x14ac:dyDescent="0.25">
      <c r="F182" s="186" t="e">
        <f t="shared" si="8"/>
        <v>#DIV/0!</v>
      </c>
      <c r="G182" s="185" t="e">
        <f t="shared" si="9"/>
        <v>#DIV/0!</v>
      </c>
      <c r="H182" s="185" t="e">
        <f t="shared" si="10"/>
        <v>#DIV/0!</v>
      </c>
    </row>
    <row r="183" spans="6:8" x14ac:dyDescent="0.25">
      <c r="F183" s="186" t="e">
        <f t="shared" si="8"/>
        <v>#DIV/0!</v>
      </c>
      <c r="G183" s="185" t="e">
        <f t="shared" si="9"/>
        <v>#DIV/0!</v>
      </c>
      <c r="H183" s="185" t="e">
        <f t="shared" si="10"/>
        <v>#DIV/0!</v>
      </c>
    </row>
    <row r="184" spans="6:8" x14ac:dyDescent="0.25">
      <c r="F184" s="186" t="e">
        <f t="shared" si="8"/>
        <v>#DIV/0!</v>
      </c>
      <c r="G184" s="185" t="e">
        <f t="shared" si="9"/>
        <v>#DIV/0!</v>
      </c>
      <c r="H184" s="185" t="e">
        <f t="shared" si="10"/>
        <v>#DIV/0!</v>
      </c>
    </row>
    <row r="185" spans="6:8" x14ac:dyDescent="0.25">
      <c r="F185" s="186" t="e">
        <f t="shared" si="8"/>
        <v>#DIV/0!</v>
      </c>
      <c r="G185" s="185" t="e">
        <f t="shared" si="9"/>
        <v>#DIV/0!</v>
      </c>
      <c r="H185" s="185" t="e">
        <f t="shared" si="10"/>
        <v>#DIV/0!</v>
      </c>
    </row>
    <row r="186" spans="6:8" x14ac:dyDescent="0.25">
      <c r="F186" s="186" t="e">
        <f t="shared" si="8"/>
        <v>#DIV/0!</v>
      </c>
      <c r="G186" s="185" t="e">
        <f t="shared" si="9"/>
        <v>#DIV/0!</v>
      </c>
      <c r="H186" s="185" t="e">
        <f t="shared" si="10"/>
        <v>#DIV/0!</v>
      </c>
    </row>
    <row r="187" spans="6:8" x14ac:dyDescent="0.25">
      <c r="F187" s="186" t="e">
        <f t="shared" si="8"/>
        <v>#DIV/0!</v>
      </c>
      <c r="G187" s="185" t="e">
        <f t="shared" si="9"/>
        <v>#DIV/0!</v>
      </c>
      <c r="H187" s="185" t="e">
        <f t="shared" si="10"/>
        <v>#DIV/0!</v>
      </c>
    </row>
    <row r="188" spans="6:8" x14ac:dyDescent="0.25">
      <c r="F188" s="186" t="e">
        <f t="shared" si="8"/>
        <v>#DIV/0!</v>
      </c>
      <c r="G188" s="185" t="e">
        <f t="shared" si="9"/>
        <v>#DIV/0!</v>
      </c>
      <c r="H188" s="185" t="e">
        <f t="shared" si="10"/>
        <v>#DIV/0!</v>
      </c>
    </row>
    <row r="189" spans="6:8" x14ac:dyDescent="0.25">
      <c r="F189" s="186" t="e">
        <f t="shared" si="8"/>
        <v>#DIV/0!</v>
      </c>
      <c r="G189" s="185" t="e">
        <f t="shared" si="9"/>
        <v>#DIV/0!</v>
      </c>
      <c r="H189" s="185" t="e">
        <f t="shared" si="10"/>
        <v>#DIV/0!</v>
      </c>
    </row>
    <row r="190" spans="6:8" x14ac:dyDescent="0.25">
      <c r="F190" s="186" t="e">
        <f t="shared" si="8"/>
        <v>#DIV/0!</v>
      </c>
      <c r="G190" s="185" t="e">
        <f t="shared" si="9"/>
        <v>#DIV/0!</v>
      </c>
      <c r="H190" s="185" t="e">
        <f t="shared" si="10"/>
        <v>#DIV/0!</v>
      </c>
    </row>
    <row r="191" spans="6:8" x14ac:dyDescent="0.25">
      <c r="F191" s="186" t="e">
        <f t="shared" si="8"/>
        <v>#DIV/0!</v>
      </c>
      <c r="G191" s="185" t="e">
        <f t="shared" si="9"/>
        <v>#DIV/0!</v>
      </c>
      <c r="H191" s="185" t="e">
        <f t="shared" si="10"/>
        <v>#DIV/0!</v>
      </c>
    </row>
    <row r="192" spans="6:8" x14ac:dyDescent="0.25">
      <c r="F192" s="186" t="e">
        <f t="shared" si="8"/>
        <v>#DIV/0!</v>
      </c>
      <c r="G192" s="185" t="e">
        <f t="shared" si="9"/>
        <v>#DIV/0!</v>
      </c>
      <c r="H192" s="185" t="e">
        <f t="shared" si="10"/>
        <v>#DIV/0!</v>
      </c>
    </row>
    <row r="193" spans="6:8" x14ac:dyDescent="0.25">
      <c r="F193" s="186" t="e">
        <f t="shared" si="8"/>
        <v>#DIV/0!</v>
      </c>
      <c r="G193" s="185" t="e">
        <f t="shared" si="9"/>
        <v>#DIV/0!</v>
      </c>
      <c r="H193" s="185" t="e">
        <f t="shared" si="10"/>
        <v>#DIV/0!</v>
      </c>
    </row>
    <row r="194" spans="6:8" x14ac:dyDescent="0.25">
      <c r="F194" s="186" t="e">
        <f t="shared" si="8"/>
        <v>#DIV/0!</v>
      </c>
      <c r="G194" s="185" t="e">
        <f t="shared" si="9"/>
        <v>#DIV/0!</v>
      </c>
      <c r="H194" s="185" t="e">
        <f t="shared" si="10"/>
        <v>#DIV/0!</v>
      </c>
    </row>
    <row r="195" spans="6:8" x14ac:dyDescent="0.25">
      <c r="F195" s="186" t="e">
        <f t="shared" si="8"/>
        <v>#DIV/0!</v>
      </c>
      <c r="G195" s="185" t="e">
        <f t="shared" si="9"/>
        <v>#DIV/0!</v>
      </c>
      <c r="H195" s="185" t="e">
        <f t="shared" si="10"/>
        <v>#DIV/0!</v>
      </c>
    </row>
    <row r="196" spans="6:8" x14ac:dyDescent="0.25">
      <c r="F196" s="186" t="e">
        <f t="shared" si="8"/>
        <v>#DIV/0!</v>
      </c>
      <c r="G196" s="185" t="e">
        <f t="shared" si="9"/>
        <v>#DIV/0!</v>
      </c>
      <c r="H196" s="185" t="e">
        <f t="shared" si="10"/>
        <v>#DIV/0!</v>
      </c>
    </row>
    <row r="197" spans="6:8" x14ac:dyDescent="0.25">
      <c r="F197" s="186" t="e">
        <f t="shared" si="8"/>
        <v>#DIV/0!</v>
      </c>
      <c r="G197" s="185" t="e">
        <f t="shared" si="9"/>
        <v>#DIV/0!</v>
      </c>
      <c r="H197" s="185" t="e">
        <f t="shared" si="10"/>
        <v>#DIV/0!</v>
      </c>
    </row>
    <row r="198" spans="6:8" x14ac:dyDescent="0.25">
      <c r="F198" s="186" t="e">
        <f t="shared" si="8"/>
        <v>#DIV/0!</v>
      </c>
      <c r="G198" s="185" t="e">
        <f t="shared" si="9"/>
        <v>#DIV/0!</v>
      </c>
      <c r="H198" s="185" t="e">
        <f t="shared" si="10"/>
        <v>#DIV/0!</v>
      </c>
    </row>
    <row r="199" spans="6:8" x14ac:dyDescent="0.25">
      <c r="F199" s="186" t="e">
        <f t="shared" si="8"/>
        <v>#DIV/0!</v>
      </c>
      <c r="G199" s="185" t="e">
        <f t="shared" si="9"/>
        <v>#DIV/0!</v>
      </c>
      <c r="H199" s="185" t="e">
        <f t="shared" si="10"/>
        <v>#DIV/0!</v>
      </c>
    </row>
    <row r="200" spans="6:8" x14ac:dyDescent="0.25">
      <c r="F200" s="186" t="e">
        <f t="shared" si="8"/>
        <v>#DIV/0!</v>
      </c>
      <c r="G200" s="185" t="e">
        <f t="shared" si="9"/>
        <v>#DIV/0!</v>
      </c>
      <c r="H200" s="185" t="e">
        <f t="shared" si="10"/>
        <v>#DIV/0!</v>
      </c>
    </row>
    <row r="201" spans="6:8" x14ac:dyDescent="0.25">
      <c r="F201" s="186" t="e">
        <f t="shared" si="8"/>
        <v>#DIV/0!</v>
      </c>
      <c r="G201" s="185" t="e">
        <f t="shared" si="9"/>
        <v>#DIV/0!</v>
      </c>
      <c r="H201" s="185" t="e">
        <f t="shared" si="10"/>
        <v>#DIV/0!</v>
      </c>
    </row>
    <row r="202" spans="6:8" x14ac:dyDescent="0.25">
      <c r="F202" s="186" t="e">
        <f t="shared" si="8"/>
        <v>#DIV/0!</v>
      </c>
      <c r="G202" s="185" t="e">
        <f t="shared" si="9"/>
        <v>#DIV/0!</v>
      </c>
      <c r="H202" s="185" t="e">
        <f t="shared" si="10"/>
        <v>#DIV/0!</v>
      </c>
    </row>
    <row r="203" spans="6:8" x14ac:dyDescent="0.25">
      <c r="F203" s="186" t="e">
        <f t="shared" si="8"/>
        <v>#DIV/0!</v>
      </c>
      <c r="G203" s="185" t="e">
        <f t="shared" si="9"/>
        <v>#DIV/0!</v>
      </c>
      <c r="H203" s="185" t="e">
        <f t="shared" si="10"/>
        <v>#DIV/0!</v>
      </c>
    </row>
    <row r="204" spans="6:8" x14ac:dyDescent="0.25">
      <c r="F204" s="186" t="e">
        <f t="shared" si="8"/>
        <v>#DIV/0!</v>
      </c>
      <c r="G204" s="185" t="e">
        <f t="shared" si="9"/>
        <v>#DIV/0!</v>
      </c>
      <c r="H204" s="185" t="e">
        <f t="shared" si="10"/>
        <v>#DIV/0!</v>
      </c>
    </row>
    <row r="205" spans="6:8" x14ac:dyDescent="0.25">
      <c r="F205" s="186" t="e">
        <f t="shared" si="8"/>
        <v>#DIV/0!</v>
      </c>
      <c r="G205" s="185" t="e">
        <f t="shared" si="9"/>
        <v>#DIV/0!</v>
      </c>
      <c r="H205" s="185" t="e">
        <f t="shared" si="10"/>
        <v>#DIV/0!</v>
      </c>
    </row>
    <row r="206" spans="6:8" x14ac:dyDescent="0.25">
      <c r="F206" s="186" t="e">
        <f t="shared" si="8"/>
        <v>#DIV/0!</v>
      </c>
      <c r="G206" s="185" t="e">
        <f t="shared" si="9"/>
        <v>#DIV/0!</v>
      </c>
      <c r="H206" s="185" t="e">
        <f t="shared" si="10"/>
        <v>#DIV/0!</v>
      </c>
    </row>
    <row r="207" spans="6:8" x14ac:dyDescent="0.25">
      <c r="F207" s="186" t="e">
        <f t="shared" si="8"/>
        <v>#DIV/0!</v>
      </c>
      <c r="G207" s="185" t="e">
        <f t="shared" si="9"/>
        <v>#DIV/0!</v>
      </c>
      <c r="H207" s="185" t="e">
        <f t="shared" si="10"/>
        <v>#DIV/0!</v>
      </c>
    </row>
    <row r="208" spans="6:8" x14ac:dyDescent="0.25">
      <c r="F208" s="186" t="e">
        <f t="shared" si="8"/>
        <v>#DIV/0!</v>
      </c>
      <c r="G208" s="185" t="e">
        <f t="shared" si="9"/>
        <v>#DIV/0!</v>
      </c>
      <c r="H208" s="185" t="e">
        <f t="shared" si="10"/>
        <v>#DIV/0!</v>
      </c>
    </row>
    <row r="209" spans="6:8" x14ac:dyDescent="0.25">
      <c r="F209" s="186" t="e">
        <f t="shared" si="8"/>
        <v>#DIV/0!</v>
      </c>
      <c r="G209" s="185" t="e">
        <f t="shared" si="9"/>
        <v>#DIV/0!</v>
      </c>
      <c r="H209" s="185" t="e">
        <f t="shared" si="10"/>
        <v>#DIV/0!</v>
      </c>
    </row>
    <row r="210" spans="6:8" x14ac:dyDescent="0.25">
      <c r="F210" s="186" t="e">
        <f t="shared" si="8"/>
        <v>#DIV/0!</v>
      </c>
      <c r="G210" s="185" t="e">
        <f t="shared" si="9"/>
        <v>#DIV/0!</v>
      </c>
      <c r="H210" s="185" t="e">
        <f t="shared" si="10"/>
        <v>#DIV/0!</v>
      </c>
    </row>
    <row r="211" spans="6:8" x14ac:dyDescent="0.25">
      <c r="F211" s="186" t="e">
        <f t="shared" si="8"/>
        <v>#DIV/0!</v>
      </c>
      <c r="G211" s="185" t="e">
        <f t="shared" si="9"/>
        <v>#DIV/0!</v>
      </c>
      <c r="H211" s="185" t="e">
        <f t="shared" si="10"/>
        <v>#DIV/0!</v>
      </c>
    </row>
    <row r="212" spans="6:8" x14ac:dyDescent="0.25">
      <c r="F212" s="186" t="e">
        <f t="shared" si="8"/>
        <v>#DIV/0!</v>
      </c>
      <c r="G212" s="185" t="e">
        <f t="shared" si="9"/>
        <v>#DIV/0!</v>
      </c>
      <c r="H212" s="185" t="e">
        <f t="shared" si="10"/>
        <v>#DIV/0!</v>
      </c>
    </row>
    <row r="213" spans="6:8" x14ac:dyDescent="0.25">
      <c r="F213" s="186" t="e">
        <f t="shared" si="8"/>
        <v>#DIV/0!</v>
      </c>
      <c r="G213" s="185" t="e">
        <f t="shared" si="9"/>
        <v>#DIV/0!</v>
      </c>
      <c r="H213" s="185" t="e">
        <f t="shared" si="10"/>
        <v>#DIV/0!</v>
      </c>
    </row>
    <row r="214" spans="6:8" x14ac:dyDescent="0.25">
      <c r="F214" s="186" t="e">
        <f t="shared" si="8"/>
        <v>#DIV/0!</v>
      </c>
      <c r="G214" s="185" t="e">
        <f t="shared" si="9"/>
        <v>#DIV/0!</v>
      </c>
      <c r="H214" s="185" t="e">
        <f t="shared" si="10"/>
        <v>#DIV/0!</v>
      </c>
    </row>
    <row r="215" spans="6:8" x14ac:dyDescent="0.25">
      <c r="F215" s="186" t="e">
        <f t="shared" si="8"/>
        <v>#DIV/0!</v>
      </c>
      <c r="G215" s="185" t="e">
        <f t="shared" si="9"/>
        <v>#DIV/0!</v>
      </c>
      <c r="H215" s="185" t="e">
        <f t="shared" si="10"/>
        <v>#DIV/0!</v>
      </c>
    </row>
    <row r="216" spans="6:8" x14ac:dyDescent="0.25">
      <c r="F216" s="186" t="e">
        <f t="shared" si="8"/>
        <v>#DIV/0!</v>
      </c>
      <c r="G216" s="185" t="e">
        <f t="shared" si="9"/>
        <v>#DIV/0!</v>
      </c>
      <c r="H216" s="185" t="e">
        <f t="shared" si="10"/>
        <v>#DIV/0!</v>
      </c>
    </row>
    <row r="217" spans="6:8" x14ac:dyDescent="0.25">
      <c r="F217" s="186" t="e">
        <f t="shared" si="8"/>
        <v>#DIV/0!</v>
      </c>
      <c r="G217" s="185" t="e">
        <f t="shared" si="9"/>
        <v>#DIV/0!</v>
      </c>
      <c r="H217" s="185" t="e">
        <f t="shared" si="10"/>
        <v>#DIV/0!</v>
      </c>
    </row>
    <row r="218" spans="6:8" x14ac:dyDescent="0.25">
      <c r="F218" s="186" t="e">
        <f t="shared" si="8"/>
        <v>#DIV/0!</v>
      </c>
      <c r="G218" s="185" t="e">
        <f t="shared" si="9"/>
        <v>#DIV/0!</v>
      </c>
      <c r="H218" s="185" t="e">
        <f t="shared" si="10"/>
        <v>#DIV/0!</v>
      </c>
    </row>
    <row r="219" spans="6:8" x14ac:dyDescent="0.25">
      <c r="F219" s="186" t="e">
        <f t="shared" si="8"/>
        <v>#DIV/0!</v>
      </c>
      <c r="G219" s="185" t="e">
        <f t="shared" si="9"/>
        <v>#DIV/0!</v>
      </c>
      <c r="H219" s="185" t="e">
        <f t="shared" si="10"/>
        <v>#DIV/0!</v>
      </c>
    </row>
    <row r="220" spans="6:8" x14ac:dyDescent="0.25">
      <c r="F220" s="186" t="e">
        <f t="shared" ref="F220:F283" si="11">$C$29/12*H219</f>
        <v>#DIV/0!</v>
      </c>
      <c r="G220" s="185" t="e">
        <f t="shared" ref="G220:G283" si="12">$H$26/$C$28/12</f>
        <v>#DIV/0!</v>
      </c>
      <c r="H220" s="185" t="e">
        <f t="shared" si="10"/>
        <v>#DIV/0!</v>
      </c>
    </row>
    <row r="221" spans="6:8" x14ac:dyDescent="0.25">
      <c r="F221" s="186" t="e">
        <f t="shared" si="11"/>
        <v>#DIV/0!</v>
      </c>
      <c r="G221" s="185" t="e">
        <f t="shared" si="12"/>
        <v>#DIV/0!</v>
      </c>
      <c r="H221" s="185" t="e">
        <f t="shared" si="10"/>
        <v>#DIV/0!</v>
      </c>
    </row>
    <row r="222" spans="6:8" x14ac:dyDescent="0.25">
      <c r="F222" s="186" t="e">
        <f t="shared" si="11"/>
        <v>#DIV/0!</v>
      </c>
      <c r="G222" s="185" t="e">
        <f t="shared" si="12"/>
        <v>#DIV/0!</v>
      </c>
      <c r="H222" s="185" t="e">
        <f t="shared" si="10"/>
        <v>#DIV/0!</v>
      </c>
    </row>
    <row r="223" spans="6:8" x14ac:dyDescent="0.25">
      <c r="F223" s="186" t="e">
        <f t="shared" si="11"/>
        <v>#DIV/0!</v>
      </c>
      <c r="G223" s="185" t="e">
        <f t="shared" si="12"/>
        <v>#DIV/0!</v>
      </c>
      <c r="H223" s="185" t="e">
        <f t="shared" si="10"/>
        <v>#DIV/0!</v>
      </c>
    </row>
    <row r="224" spans="6:8" x14ac:dyDescent="0.25">
      <c r="F224" s="186" t="e">
        <f t="shared" si="11"/>
        <v>#DIV/0!</v>
      </c>
      <c r="G224" s="185" t="e">
        <f t="shared" si="12"/>
        <v>#DIV/0!</v>
      </c>
      <c r="H224" s="185" t="e">
        <f t="shared" ref="H224:H287" si="13">H223-G224</f>
        <v>#DIV/0!</v>
      </c>
    </row>
    <row r="225" spans="6:8" x14ac:dyDescent="0.25">
      <c r="F225" s="186" t="e">
        <f t="shared" si="11"/>
        <v>#DIV/0!</v>
      </c>
      <c r="G225" s="185" t="e">
        <f t="shared" si="12"/>
        <v>#DIV/0!</v>
      </c>
      <c r="H225" s="185" t="e">
        <f t="shared" si="13"/>
        <v>#DIV/0!</v>
      </c>
    </row>
    <row r="226" spans="6:8" x14ac:dyDescent="0.25">
      <c r="F226" s="186" t="e">
        <f t="shared" si="11"/>
        <v>#DIV/0!</v>
      </c>
      <c r="G226" s="185" t="e">
        <f t="shared" si="12"/>
        <v>#DIV/0!</v>
      </c>
      <c r="H226" s="185" t="e">
        <f t="shared" si="13"/>
        <v>#DIV/0!</v>
      </c>
    </row>
    <row r="227" spans="6:8" x14ac:dyDescent="0.25">
      <c r="F227" s="186" t="e">
        <f t="shared" si="11"/>
        <v>#DIV/0!</v>
      </c>
      <c r="G227" s="185" t="e">
        <f t="shared" si="12"/>
        <v>#DIV/0!</v>
      </c>
      <c r="H227" s="185" t="e">
        <f t="shared" si="13"/>
        <v>#DIV/0!</v>
      </c>
    </row>
    <row r="228" spans="6:8" x14ac:dyDescent="0.25">
      <c r="F228" s="186" t="e">
        <f t="shared" si="11"/>
        <v>#DIV/0!</v>
      </c>
      <c r="G228" s="185" t="e">
        <f t="shared" si="12"/>
        <v>#DIV/0!</v>
      </c>
      <c r="H228" s="185" t="e">
        <f t="shared" si="13"/>
        <v>#DIV/0!</v>
      </c>
    </row>
    <row r="229" spans="6:8" x14ac:dyDescent="0.25">
      <c r="F229" s="186" t="e">
        <f t="shared" si="11"/>
        <v>#DIV/0!</v>
      </c>
      <c r="G229" s="185" t="e">
        <f t="shared" si="12"/>
        <v>#DIV/0!</v>
      </c>
      <c r="H229" s="185" t="e">
        <f t="shared" si="13"/>
        <v>#DIV/0!</v>
      </c>
    </row>
    <row r="230" spans="6:8" x14ac:dyDescent="0.25">
      <c r="F230" s="186" t="e">
        <f t="shared" si="11"/>
        <v>#DIV/0!</v>
      </c>
      <c r="G230" s="185" t="e">
        <f t="shared" si="12"/>
        <v>#DIV/0!</v>
      </c>
      <c r="H230" s="185" t="e">
        <f t="shared" si="13"/>
        <v>#DIV/0!</v>
      </c>
    </row>
    <row r="231" spans="6:8" x14ac:dyDescent="0.25">
      <c r="F231" s="186" t="e">
        <f t="shared" si="11"/>
        <v>#DIV/0!</v>
      </c>
      <c r="G231" s="185" t="e">
        <f t="shared" si="12"/>
        <v>#DIV/0!</v>
      </c>
      <c r="H231" s="185" t="e">
        <f t="shared" si="13"/>
        <v>#DIV/0!</v>
      </c>
    </row>
    <row r="232" spans="6:8" x14ac:dyDescent="0.25">
      <c r="F232" s="186" t="e">
        <f t="shared" si="11"/>
        <v>#DIV/0!</v>
      </c>
      <c r="G232" s="185" t="e">
        <f t="shared" si="12"/>
        <v>#DIV/0!</v>
      </c>
      <c r="H232" s="185" t="e">
        <f t="shared" si="13"/>
        <v>#DIV/0!</v>
      </c>
    </row>
    <row r="233" spans="6:8" x14ac:dyDescent="0.25">
      <c r="F233" s="186" t="e">
        <f t="shared" si="11"/>
        <v>#DIV/0!</v>
      </c>
      <c r="G233" s="185" t="e">
        <f t="shared" si="12"/>
        <v>#DIV/0!</v>
      </c>
      <c r="H233" s="185" t="e">
        <f t="shared" si="13"/>
        <v>#DIV/0!</v>
      </c>
    </row>
    <row r="234" spans="6:8" x14ac:dyDescent="0.25">
      <c r="F234" s="186" t="e">
        <f t="shared" si="11"/>
        <v>#DIV/0!</v>
      </c>
      <c r="G234" s="185" t="e">
        <f t="shared" si="12"/>
        <v>#DIV/0!</v>
      </c>
      <c r="H234" s="185" t="e">
        <f t="shared" si="13"/>
        <v>#DIV/0!</v>
      </c>
    </row>
    <row r="235" spans="6:8" x14ac:dyDescent="0.25">
      <c r="F235" s="186" t="e">
        <f t="shared" si="11"/>
        <v>#DIV/0!</v>
      </c>
      <c r="G235" s="185" t="e">
        <f t="shared" si="12"/>
        <v>#DIV/0!</v>
      </c>
      <c r="H235" s="185" t="e">
        <f t="shared" si="13"/>
        <v>#DIV/0!</v>
      </c>
    </row>
    <row r="236" spans="6:8" x14ac:dyDescent="0.25">
      <c r="F236" s="186" t="e">
        <f t="shared" si="11"/>
        <v>#DIV/0!</v>
      </c>
      <c r="G236" s="185" t="e">
        <f t="shared" si="12"/>
        <v>#DIV/0!</v>
      </c>
      <c r="H236" s="185" t="e">
        <f t="shared" si="13"/>
        <v>#DIV/0!</v>
      </c>
    </row>
    <row r="237" spans="6:8" x14ac:dyDescent="0.25">
      <c r="F237" s="186" t="e">
        <f t="shared" si="11"/>
        <v>#DIV/0!</v>
      </c>
      <c r="G237" s="185" t="e">
        <f t="shared" si="12"/>
        <v>#DIV/0!</v>
      </c>
      <c r="H237" s="185" t="e">
        <f t="shared" si="13"/>
        <v>#DIV/0!</v>
      </c>
    </row>
    <row r="238" spans="6:8" x14ac:dyDescent="0.25">
      <c r="F238" s="186" t="e">
        <f t="shared" si="11"/>
        <v>#DIV/0!</v>
      </c>
      <c r="G238" s="185" t="e">
        <f t="shared" si="12"/>
        <v>#DIV/0!</v>
      </c>
      <c r="H238" s="185" t="e">
        <f t="shared" si="13"/>
        <v>#DIV/0!</v>
      </c>
    </row>
    <row r="239" spans="6:8" x14ac:dyDescent="0.25">
      <c r="F239" s="186" t="e">
        <f t="shared" si="11"/>
        <v>#DIV/0!</v>
      </c>
      <c r="G239" s="185" t="e">
        <f t="shared" si="12"/>
        <v>#DIV/0!</v>
      </c>
      <c r="H239" s="185" t="e">
        <f t="shared" si="13"/>
        <v>#DIV/0!</v>
      </c>
    </row>
    <row r="240" spans="6:8" x14ac:dyDescent="0.25">
      <c r="F240" s="186" t="e">
        <f t="shared" si="11"/>
        <v>#DIV/0!</v>
      </c>
      <c r="G240" s="185" t="e">
        <f t="shared" si="12"/>
        <v>#DIV/0!</v>
      </c>
      <c r="H240" s="185" t="e">
        <f t="shared" si="13"/>
        <v>#DIV/0!</v>
      </c>
    </row>
    <row r="241" spans="6:8" x14ac:dyDescent="0.25">
      <c r="F241" s="186" t="e">
        <f t="shared" si="11"/>
        <v>#DIV/0!</v>
      </c>
      <c r="G241" s="185" t="e">
        <f t="shared" si="12"/>
        <v>#DIV/0!</v>
      </c>
      <c r="H241" s="185" t="e">
        <f t="shared" si="13"/>
        <v>#DIV/0!</v>
      </c>
    </row>
    <row r="242" spans="6:8" x14ac:dyDescent="0.25">
      <c r="F242" s="186" t="e">
        <f t="shared" si="11"/>
        <v>#DIV/0!</v>
      </c>
      <c r="G242" s="185" t="e">
        <f t="shared" si="12"/>
        <v>#DIV/0!</v>
      </c>
      <c r="H242" s="185" t="e">
        <f t="shared" si="13"/>
        <v>#DIV/0!</v>
      </c>
    </row>
    <row r="243" spans="6:8" x14ac:dyDescent="0.25">
      <c r="F243" s="186" t="e">
        <f t="shared" si="11"/>
        <v>#DIV/0!</v>
      </c>
      <c r="G243" s="185" t="e">
        <f t="shared" si="12"/>
        <v>#DIV/0!</v>
      </c>
      <c r="H243" s="185" t="e">
        <f t="shared" si="13"/>
        <v>#DIV/0!</v>
      </c>
    </row>
    <row r="244" spans="6:8" x14ac:dyDescent="0.25">
      <c r="F244" s="186" t="e">
        <f t="shared" si="11"/>
        <v>#DIV/0!</v>
      </c>
      <c r="G244" s="185" t="e">
        <f t="shared" si="12"/>
        <v>#DIV/0!</v>
      </c>
      <c r="H244" s="185" t="e">
        <f t="shared" si="13"/>
        <v>#DIV/0!</v>
      </c>
    </row>
    <row r="245" spans="6:8" x14ac:dyDescent="0.25">
      <c r="F245" s="186" t="e">
        <f t="shared" si="11"/>
        <v>#DIV/0!</v>
      </c>
      <c r="G245" s="185" t="e">
        <f t="shared" si="12"/>
        <v>#DIV/0!</v>
      </c>
      <c r="H245" s="185" t="e">
        <f t="shared" si="13"/>
        <v>#DIV/0!</v>
      </c>
    </row>
    <row r="246" spans="6:8" x14ac:dyDescent="0.25">
      <c r="F246" s="186" t="e">
        <f t="shared" si="11"/>
        <v>#DIV/0!</v>
      </c>
      <c r="G246" s="185" t="e">
        <f t="shared" si="12"/>
        <v>#DIV/0!</v>
      </c>
      <c r="H246" s="185" t="e">
        <f t="shared" si="13"/>
        <v>#DIV/0!</v>
      </c>
    </row>
    <row r="247" spans="6:8" x14ac:dyDescent="0.25">
      <c r="F247" s="186" t="e">
        <f t="shared" si="11"/>
        <v>#DIV/0!</v>
      </c>
      <c r="G247" s="185" t="e">
        <f t="shared" si="12"/>
        <v>#DIV/0!</v>
      </c>
      <c r="H247" s="185" t="e">
        <f t="shared" si="13"/>
        <v>#DIV/0!</v>
      </c>
    </row>
    <row r="248" spans="6:8" x14ac:dyDescent="0.25">
      <c r="F248" s="186" t="e">
        <f t="shared" si="11"/>
        <v>#DIV/0!</v>
      </c>
      <c r="G248" s="185" t="e">
        <f t="shared" si="12"/>
        <v>#DIV/0!</v>
      </c>
      <c r="H248" s="185" t="e">
        <f t="shared" si="13"/>
        <v>#DIV/0!</v>
      </c>
    </row>
    <row r="249" spans="6:8" x14ac:dyDescent="0.25">
      <c r="F249" s="186" t="e">
        <f t="shared" si="11"/>
        <v>#DIV/0!</v>
      </c>
      <c r="G249" s="185" t="e">
        <f t="shared" si="12"/>
        <v>#DIV/0!</v>
      </c>
      <c r="H249" s="185" t="e">
        <f t="shared" si="13"/>
        <v>#DIV/0!</v>
      </c>
    </row>
    <row r="250" spans="6:8" x14ac:dyDescent="0.25">
      <c r="F250" s="186" t="e">
        <f t="shared" si="11"/>
        <v>#DIV/0!</v>
      </c>
      <c r="G250" s="185" t="e">
        <f t="shared" si="12"/>
        <v>#DIV/0!</v>
      </c>
      <c r="H250" s="185" t="e">
        <f t="shared" si="13"/>
        <v>#DIV/0!</v>
      </c>
    </row>
    <row r="251" spans="6:8" x14ac:dyDescent="0.25">
      <c r="F251" s="186" t="e">
        <f t="shared" si="11"/>
        <v>#DIV/0!</v>
      </c>
      <c r="G251" s="185" t="e">
        <f t="shared" si="12"/>
        <v>#DIV/0!</v>
      </c>
      <c r="H251" s="185" t="e">
        <f t="shared" si="13"/>
        <v>#DIV/0!</v>
      </c>
    </row>
    <row r="252" spans="6:8" x14ac:dyDescent="0.25">
      <c r="F252" s="186" t="e">
        <f t="shared" si="11"/>
        <v>#DIV/0!</v>
      </c>
      <c r="G252" s="185" t="e">
        <f t="shared" si="12"/>
        <v>#DIV/0!</v>
      </c>
      <c r="H252" s="185" t="e">
        <f t="shared" si="13"/>
        <v>#DIV/0!</v>
      </c>
    </row>
    <row r="253" spans="6:8" x14ac:dyDescent="0.25">
      <c r="F253" s="186" t="e">
        <f t="shared" si="11"/>
        <v>#DIV/0!</v>
      </c>
      <c r="G253" s="185" t="e">
        <f t="shared" si="12"/>
        <v>#DIV/0!</v>
      </c>
      <c r="H253" s="185" t="e">
        <f t="shared" si="13"/>
        <v>#DIV/0!</v>
      </c>
    </row>
    <row r="254" spans="6:8" x14ac:dyDescent="0.25">
      <c r="F254" s="186" t="e">
        <f t="shared" si="11"/>
        <v>#DIV/0!</v>
      </c>
      <c r="G254" s="185" t="e">
        <f t="shared" si="12"/>
        <v>#DIV/0!</v>
      </c>
      <c r="H254" s="185" t="e">
        <f t="shared" si="13"/>
        <v>#DIV/0!</v>
      </c>
    </row>
    <row r="255" spans="6:8" x14ac:dyDescent="0.25">
      <c r="F255" s="186" t="e">
        <f t="shared" si="11"/>
        <v>#DIV/0!</v>
      </c>
      <c r="G255" s="185" t="e">
        <f t="shared" si="12"/>
        <v>#DIV/0!</v>
      </c>
      <c r="H255" s="185" t="e">
        <f t="shared" si="13"/>
        <v>#DIV/0!</v>
      </c>
    </row>
    <row r="256" spans="6:8" x14ac:dyDescent="0.25">
      <c r="F256" s="186" t="e">
        <f t="shared" si="11"/>
        <v>#DIV/0!</v>
      </c>
      <c r="G256" s="185" t="e">
        <f t="shared" si="12"/>
        <v>#DIV/0!</v>
      </c>
      <c r="H256" s="185" t="e">
        <f t="shared" si="13"/>
        <v>#DIV/0!</v>
      </c>
    </row>
    <row r="257" spans="6:8" x14ac:dyDescent="0.25">
      <c r="F257" s="186" t="e">
        <f t="shared" si="11"/>
        <v>#DIV/0!</v>
      </c>
      <c r="G257" s="185" t="e">
        <f t="shared" si="12"/>
        <v>#DIV/0!</v>
      </c>
      <c r="H257" s="185" t="e">
        <f t="shared" si="13"/>
        <v>#DIV/0!</v>
      </c>
    </row>
    <row r="258" spans="6:8" x14ac:dyDescent="0.25">
      <c r="F258" s="186" t="e">
        <f t="shared" si="11"/>
        <v>#DIV/0!</v>
      </c>
      <c r="G258" s="185" t="e">
        <f t="shared" si="12"/>
        <v>#DIV/0!</v>
      </c>
      <c r="H258" s="185" t="e">
        <f t="shared" si="13"/>
        <v>#DIV/0!</v>
      </c>
    </row>
    <row r="259" spans="6:8" x14ac:dyDescent="0.25">
      <c r="F259" s="186" t="e">
        <f t="shared" si="11"/>
        <v>#DIV/0!</v>
      </c>
      <c r="G259" s="185" t="e">
        <f t="shared" si="12"/>
        <v>#DIV/0!</v>
      </c>
      <c r="H259" s="185" t="e">
        <f t="shared" si="13"/>
        <v>#DIV/0!</v>
      </c>
    </row>
    <row r="260" spans="6:8" x14ac:dyDescent="0.25">
      <c r="F260" s="186" t="e">
        <f t="shared" si="11"/>
        <v>#DIV/0!</v>
      </c>
      <c r="G260" s="185" t="e">
        <f t="shared" si="12"/>
        <v>#DIV/0!</v>
      </c>
      <c r="H260" s="185" t="e">
        <f t="shared" si="13"/>
        <v>#DIV/0!</v>
      </c>
    </row>
    <row r="261" spans="6:8" x14ac:dyDescent="0.25">
      <c r="F261" s="186" t="e">
        <f t="shared" si="11"/>
        <v>#DIV/0!</v>
      </c>
      <c r="G261" s="185" t="e">
        <f t="shared" si="12"/>
        <v>#DIV/0!</v>
      </c>
      <c r="H261" s="185" t="e">
        <f t="shared" si="13"/>
        <v>#DIV/0!</v>
      </c>
    </row>
    <row r="262" spans="6:8" x14ac:dyDescent="0.25">
      <c r="F262" s="186" t="e">
        <f t="shared" si="11"/>
        <v>#DIV/0!</v>
      </c>
      <c r="G262" s="185" t="e">
        <f t="shared" si="12"/>
        <v>#DIV/0!</v>
      </c>
      <c r="H262" s="185" t="e">
        <f t="shared" si="13"/>
        <v>#DIV/0!</v>
      </c>
    </row>
    <row r="263" spans="6:8" x14ac:dyDescent="0.25">
      <c r="F263" s="186" t="e">
        <f t="shared" si="11"/>
        <v>#DIV/0!</v>
      </c>
      <c r="G263" s="185" t="e">
        <f t="shared" si="12"/>
        <v>#DIV/0!</v>
      </c>
      <c r="H263" s="185" t="e">
        <f t="shared" si="13"/>
        <v>#DIV/0!</v>
      </c>
    </row>
    <row r="264" spans="6:8" x14ac:dyDescent="0.25">
      <c r="F264" s="186" t="e">
        <f t="shared" si="11"/>
        <v>#DIV/0!</v>
      </c>
      <c r="G264" s="185" t="e">
        <f t="shared" si="12"/>
        <v>#DIV/0!</v>
      </c>
      <c r="H264" s="185" t="e">
        <f t="shared" si="13"/>
        <v>#DIV/0!</v>
      </c>
    </row>
    <row r="265" spans="6:8" x14ac:dyDescent="0.25">
      <c r="F265" s="186" t="e">
        <f t="shared" si="11"/>
        <v>#DIV/0!</v>
      </c>
      <c r="G265" s="185" t="e">
        <f t="shared" si="12"/>
        <v>#DIV/0!</v>
      </c>
      <c r="H265" s="185" t="e">
        <f t="shared" si="13"/>
        <v>#DIV/0!</v>
      </c>
    </row>
    <row r="266" spans="6:8" x14ac:dyDescent="0.25">
      <c r="F266" s="186" t="e">
        <f t="shared" si="11"/>
        <v>#DIV/0!</v>
      </c>
      <c r="G266" s="185" t="e">
        <f t="shared" si="12"/>
        <v>#DIV/0!</v>
      </c>
      <c r="H266" s="185" t="e">
        <f t="shared" si="13"/>
        <v>#DIV/0!</v>
      </c>
    </row>
    <row r="267" spans="6:8" x14ac:dyDescent="0.25">
      <c r="F267" s="186" t="e">
        <f t="shared" si="11"/>
        <v>#DIV/0!</v>
      </c>
      <c r="G267" s="185" t="e">
        <f t="shared" si="12"/>
        <v>#DIV/0!</v>
      </c>
      <c r="H267" s="185" t="e">
        <f t="shared" si="13"/>
        <v>#DIV/0!</v>
      </c>
    </row>
    <row r="268" spans="6:8" x14ac:dyDescent="0.25">
      <c r="F268" s="186" t="e">
        <f t="shared" si="11"/>
        <v>#DIV/0!</v>
      </c>
      <c r="G268" s="185" t="e">
        <f t="shared" si="12"/>
        <v>#DIV/0!</v>
      </c>
      <c r="H268" s="185" t="e">
        <f t="shared" si="13"/>
        <v>#DIV/0!</v>
      </c>
    </row>
    <row r="269" spans="6:8" x14ac:dyDescent="0.25">
      <c r="F269" s="186" t="e">
        <f t="shared" si="11"/>
        <v>#DIV/0!</v>
      </c>
      <c r="G269" s="185" t="e">
        <f t="shared" si="12"/>
        <v>#DIV/0!</v>
      </c>
      <c r="H269" s="185" t="e">
        <f t="shared" si="13"/>
        <v>#DIV/0!</v>
      </c>
    </row>
    <row r="270" spans="6:8" x14ac:dyDescent="0.25">
      <c r="F270" s="186" t="e">
        <f t="shared" si="11"/>
        <v>#DIV/0!</v>
      </c>
      <c r="G270" s="185" t="e">
        <f t="shared" si="12"/>
        <v>#DIV/0!</v>
      </c>
      <c r="H270" s="185" t="e">
        <f t="shared" si="13"/>
        <v>#DIV/0!</v>
      </c>
    </row>
    <row r="271" spans="6:8" x14ac:dyDescent="0.25">
      <c r="F271" s="186" t="e">
        <f t="shared" si="11"/>
        <v>#DIV/0!</v>
      </c>
      <c r="G271" s="185" t="e">
        <f t="shared" si="12"/>
        <v>#DIV/0!</v>
      </c>
      <c r="H271" s="185" t="e">
        <f t="shared" si="13"/>
        <v>#DIV/0!</v>
      </c>
    </row>
    <row r="272" spans="6:8" x14ac:dyDescent="0.25">
      <c r="F272" s="186" t="e">
        <f t="shared" si="11"/>
        <v>#DIV/0!</v>
      </c>
      <c r="G272" s="185" t="e">
        <f t="shared" si="12"/>
        <v>#DIV/0!</v>
      </c>
      <c r="H272" s="185" t="e">
        <f t="shared" si="13"/>
        <v>#DIV/0!</v>
      </c>
    </row>
    <row r="273" spans="6:8" x14ac:dyDescent="0.25">
      <c r="F273" s="186" t="e">
        <f t="shared" si="11"/>
        <v>#DIV/0!</v>
      </c>
      <c r="G273" s="185" t="e">
        <f t="shared" si="12"/>
        <v>#DIV/0!</v>
      </c>
      <c r="H273" s="185" t="e">
        <f t="shared" si="13"/>
        <v>#DIV/0!</v>
      </c>
    </row>
    <row r="274" spans="6:8" x14ac:dyDescent="0.25">
      <c r="F274" s="186" t="e">
        <f t="shared" si="11"/>
        <v>#DIV/0!</v>
      </c>
      <c r="G274" s="185" t="e">
        <f t="shared" si="12"/>
        <v>#DIV/0!</v>
      </c>
      <c r="H274" s="185" t="e">
        <f t="shared" si="13"/>
        <v>#DIV/0!</v>
      </c>
    </row>
    <row r="275" spans="6:8" x14ac:dyDescent="0.25">
      <c r="F275" s="186" t="e">
        <f t="shared" si="11"/>
        <v>#DIV/0!</v>
      </c>
      <c r="G275" s="185" t="e">
        <f t="shared" si="12"/>
        <v>#DIV/0!</v>
      </c>
      <c r="H275" s="185" t="e">
        <f t="shared" si="13"/>
        <v>#DIV/0!</v>
      </c>
    </row>
    <row r="276" spans="6:8" x14ac:dyDescent="0.25">
      <c r="F276" s="186" t="e">
        <f t="shared" si="11"/>
        <v>#DIV/0!</v>
      </c>
      <c r="G276" s="185" t="e">
        <f t="shared" si="12"/>
        <v>#DIV/0!</v>
      </c>
      <c r="H276" s="185" t="e">
        <f t="shared" si="13"/>
        <v>#DIV/0!</v>
      </c>
    </row>
    <row r="277" spans="6:8" x14ac:dyDescent="0.25">
      <c r="F277" s="186" t="e">
        <f t="shared" si="11"/>
        <v>#DIV/0!</v>
      </c>
      <c r="G277" s="185" t="e">
        <f t="shared" si="12"/>
        <v>#DIV/0!</v>
      </c>
      <c r="H277" s="185" t="e">
        <f t="shared" si="13"/>
        <v>#DIV/0!</v>
      </c>
    </row>
    <row r="278" spans="6:8" x14ac:dyDescent="0.25">
      <c r="F278" s="186" t="e">
        <f t="shared" si="11"/>
        <v>#DIV/0!</v>
      </c>
      <c r="G278" s="185" t="e">
        <f t="shared" si="12"/>
        <v>#DIV/0!</v>
      </c>
      <c r="H278" s="185" t="e">
        <f t="shared" si="13"/>
        <v>#DIV/0!</v>
      </c>
    </row>
    <row r="279" spans="6:8" x14ac:dyDescent="0.25">
      <c r="F279" s="186" t="e">
        <f t="shared" si="11"/>
        <v>#DIV/0!</v>
      </c>
      <c r="G279" s="185" t="e">
        <f t="shared" si="12"/>
        <v>#DIV/0!</v>
      </c>
      <c r="H279" s="185" t="e">
        <f t="shared" si="13"/>
        <v>#DIV/0!</v>
      </c>
    </row>
    <row r="280" spans="6:8" x14ac:dyDescent="0.25">
      <c r="F280" s="186" t="e">
        <f t="shared" si="11"/>
        <v>#DIV/0!</v>
      </c>
      <c r="G280" s="185" t="e">
        <f t="shared" si="12"/>
        <v>#DIV/0!</v>
      </c>
      <c r="H280" s="185" t="e">
        <f t="shared" si="13"/>
        <v>#DIV/0!</v>
      </c>
    </row>
    <row r="281" spans="6:8" x14ac:dyDescent="0.25">
      <c r="F281" s="186" t="e">
        <f t="shared" si="11"/>
        <v>#DIV/0!</v>
      </c>
      <c r="G281" s="185" t="e">
        <f t="shared" si="12"/>
        <v>#DIV/0!</v>
      </c>
      <c r="H281" s="185" t="e">
        <f t="shared" si="13"/>
        <v>#DIV/0!</v>
      </c>
    </row>
    <row r="282" spans="6:8" x14ac:dyDescent="0.25">
      <c r="F282" s="186" t="e">
        <f t="shared" si="11"/>
        <v>#DIV/0!</v>
      </c>
      <c r="G282" s="185" t="e">
        <f t="shared" si="12"/>
        <v>#DIV/0!</v>
      </c>
      <c r="H282" s="185" t="e">
        <f t="shared" si="13"/>
        <v>#DIV/0!</v>
      </c>
    </row>
    <row r="283" spans="6:8" x14ac:dyDescent="0.25">
      <c r="F283" s="186" t="e">
        <f t="shared" si="11"/>
        <v>#DIV/0!</v>
      </c>
      <c r="G283" s="185" t="e">
        <f t="shared" si="12"/>
        <v>#DIV/0!</v>
      </c>
      <c r="H283" s="185" t="e">
        <f t="shared" si="13"/>
        <v>#DIV/0!</v>
      </c>
    </row>
    <row r="284" spans="6:8" x14ac:dyDescent="0.25">
      <c r="F284" s="186" t="e">
        <f t="shared" ref="F284:F347" si="14">$C$29/12*H283</f>
        <v>#DIV/0!</v>
      </c>
      <c r="G284" s="185" t="e">
        <f t="shared" ref="G284:G347" si="15">$H$26/$C$28/12</f>
        <v>#DIV/0!</v>
      </c>
      <c r="H284" s="185" t="e">
        <f t="shared" si="13"/>
        <v>#DIV/0!</v>
      </c>
    </row>
    <row r="285" spans="6:8" x14ac:dyDescent="0.25">
      <c r="F285" s="186" t="e">
        <f t="shared" si="14"/>
        <v>#DIV/0!</v>
      </c>
      <c r="G285" s="185" t="e">
        <f t="shared" si="15"/>
        <v>#DIV/0!</v>
      </c>
      <c r="H285" s="185" t="e">
        <f t="shared" si="13"/>
        <v>#DIV/0!</v>
      </c>
    </row>
    <row r="286" spans="6:8" x14ac:dyDescent="0.25">
      <c r="F286" s="186" t="e">
        <f t="shared" si="14"/>
        <v>#DIV/0!</v>
      </c>
      <c r="G286" s="185" t="e">
        <f t="shared" si="15"/>
        <v>#DIV/0!</v>
      </c>
      <c r="H286" s="185" t="e">
        <f t="shared" si="13"/>
        <v>#DIV/0!</v>
      </c>
    </row>
    <row r="287" spans="6:8" x14ac:dyDescent="0.25">
      <c r="F287" s="186" t="e">
        <f t="shared" si="14"/>
        <v>#DIV/0!</v>
      </c>
      <c r="G287" s="185" t="e">
        <f t="shared" si="15"/>
        <v>#DIV/0!</v>
      </c>
      <c r="H287" s="185" t="e">
        <f t="shared" si="13"/>
        <v>#DIV/0!</v>
      </c>
    </row>
    <row r="288" spans="6:8" x14ac:dyDescent="0.25">
      <c r="F288" s="186" t="e">
        <f t="shared" si="14"/>
        <v>#DIV/0!</v>
      </c>
      <c r="G288" s="185" t="e">
        <f t="shared" si="15"/>
        <v>#DIV/0!</v>
      </c>
      <c r="H288" s="185" t="e">
        <f t="shared" ref="H288:H351" si="16">H287-G288</f>
        <v>#DIV/0!</v>
      </c>
    </row>
    <row r="289" spans="6:8" x14ac:dyDescent="0.25">
      <c r="F289" s="186" t="e">
        <f t="shared" si="14"/>
        <v>#DIV/0!</v>
      </c>
      <c r="G289" s="185" t="e">
        <f t="shared" si="15"/>
        <v>#DIV/0!</v>
      </c>
      <c r="H289" s="185" t="e">
        <f t="shared" si="16"/>
        <v>#DIV/0!</v>
      </c>
    </row>
    <row r="290" spans="6:8" x14ac:dyDescent="0.25">
      <c r="F290" s="186" t="e">
        <f t="shared" si="14"/>
        <v>#DIV/0!</v>
      </c>
      <c r="G290" s="185" t="e">
        <f t="shared" si="15"/>
        <v>#DIV/0!</v>
      </c>
      <c r="H290" s="185" t="e">
        <f t="shared" si="16"/>
        <v>#DIV/0!</v>
      </c>
    </row>
    <row r="291" spans="6:8" x14ac:dyDescent="0.25">
      <c r="F291" s="186" t="e">
        <f t="shared" si="14"/>
        <v>#DIV/0!</v>
      </c>
      <c r="G291" s="185" t="e">
        <f t="shared" si="15"/>
        <v>#DIV/0!</v>
      </c>
      <c r="H291" s="185" t="e">
        <f t="shared" si="16"/>
        <v>#DIV/0!</v>
      </c>
    </row>
    <row r="292" spans="6:8" x14ac:dyDescent="0.25">
      <c r="F292" s="186" t="e">
        <f t="shared" si="14"/>
        <v>#DIV/0!</v>
      </c>
      <c r="G292" s="185" t="e">
        <f t="shared" si="15"/>
        <v>#DIV/0!</v>
      </c>
      <c r="H292" s="185" t="e">
        <f t="shared" si="16"/>
        <v>#DIV/0!</v>
      </c>
    </row>
    <row r="293" spans="6:8" x14ac:dyDescent="0.25">
      <c r="F293" s="186" t="e">
        <f t="shared" si="14"/>
        <v>#DIV/0!</v>
      </c>
      <c r="G293" s="185" t="e">
        <f t="shared" si="15"/>
        <v>#DIV/0!</v>
      </c>
      <c r="H293" s="185" t="e">
        <f t="shared" si="16"/>
        <v>#DIV/0!</v>
      </c>
    </row>
    <row r="294" spans="6:8" x14ac:dyDescent="0.25">
      <c r="F294" s="186" t="e">
        <f t="shared" si="14"/>
        <v>#DIV/0!</v>
      </c>
      <c r="G294" s="185" t="e">
        <f t="shared" si="15"/>
        <v>#DIV/0!</v>
      </c>
      <c r="H294" s="185" t="e">
        <f t="shared" si="16"/>
        <v>#DIV/0!</v>
      </c>
    </row>
    <row r="295" spans="6:8" x14ac:dyDescent="0.25">
      <c r="F295" s="186" t="e">
        <f t="shared" si="14"/>
        <v>#DIV/0!</v>
      </c>
      <c r="G295" s="185" t="e">
        <f t="shared" si="15"/>
        <v>#DIV/0!</v>
      </c>
      <c r="H295" s="185" t="e">
        <f t="shared" si="16"/>
        <v>#DIV/0!</v>
      </c>
    </row>
    <row r="296" spans="6:8" x14ac:dyDescent="0.25">
      <c r="F296" s="186" t="e">
        <f t="shared" si="14"/>
        <v>#DIV/0!</v>
      </c>
      <c r="G296" s="185" t="e">
        <f t="shared" si="15"/>
        <v>#DIV/0!</v>
      </c>
      <c r="H296" s="185" t="e">
        <f t="shared" si="16"/>
        <v>#DIV/0!</v>
      </c>
    </row>
    <row r="297" spans="6:8" x14ac:dyDescent="0.25">
      <c r="F297" s="186" t="e">
        <f t="shared" si="14"/>
        <v>#DIV/0!</v>
      </c>
      <c r="G297" s="185" t="e">
        <f t="shared" si="15"/>
        <v>#DIV/0!</v>
      </c>
      <c r="H297" s="185" t="e">
        <f t="shared" si="16"/>
        <v>#DIV/0!</v>
      </c>
    </row>
    <row r="298" spans="6:8" x14ac:dyDescent="0.25">
      <c r="F298" s="186" t="e">
        <f t="shared" si="14"/>
        <v>#DIV/0!</v>
      </c>
      <c r="G298" s="185" t="e">
        <f t="shared" si="15"/>
        <v>#DIV/0!</v>
      </c>
      <c r="H298" s="185" t="e">
        <f t="shared" si="16"/>
        <v>#DIV/0!</v>
      </c>
    </row>
    <row r="299" spans="6:8" x14ac:dyDescent="0.25">
      <c r="F299" s="186" t="e">
        <f t="shared" si="14"/>
        <v>#DIV/0!</v>
      </c>
      <c r="G299" s="185" t="e">
        <f t="shared" si="15"/>
        <v>#DIV/0!</v>
      </c>
      <c r="H299" s="185" t="e">
        <f t="shared" si="16"/>
        <v>#DIV/0!</v>
      </c>
    </row>
    <row r="300" spans="6:8" x14ac:dyDescent="0.25">
      <c r="F300" s="186" t="e">
        <f t="shared" si="14"/>
        <v>#DIV/0!</v>
      </c>
      <c r="G300" s="185" t="e">
        <f t="shared" si="15"/>
        <v>#DIV/0!</v>
      </c>
      <c r="H300" s="185" t="e">
        <f t="shared" si="16"/>
        <v>#DIV/0!</v>
      </c>
    </row>
    <row r="301" spans="6:8" x14ac:dyDescent="0.25">
      <c r="F301" s="186" t="e">
        <f t="shared" si="14"/>
        <v>#DIV/0!</v>
      </c>
      <c r="G301" s="185" t="e">
        <f t="shared" si="15"/>
        <v>#DIV/0!</v>
      </c>
      <c r="H301" s="185" t="e">
        <f t="shared" si="16"/>
        <v>#DIV/0!</v>
      </c>
    </row>
    <row r="302" spans="6:8" x14ac:dyDescent="0.25">
      <c r="F302" s="186" t="e">
        <f t="shared" si="14"/>
        <v>#DIV/0!</v>
      </c>
      <c r="G302" s="185" t="e">
        <f t="shared" si="15"/>
        <v>#DIV/0!</v>
      </c>
      <c r="H302" s="185" t="e">
        <f t="shared" si="16"/>
        <v>#DIV/0!</v>
      </c>
    </row>
    <row r="303" spans="6:8" x14ac:dyDescent="0.25">
      <c r="F303" s="186" t="e">
        <f t="shared" si="14"/>
        <v>#DIV/0!</v>
      </c>
      <c r="G303" s="185" t="e">
        <f t="shared" si="15"/>
        <v>#DIV/0!</v>
      </c>
      <c r="H303" s="185" t="e">
        <f t="shared" si="16"/>
        <v>#DIV/0!</v>
      </c>
    </row>
    <row r="304" spans="6:8" x14ac:dyDescent="0.25">
      <c r="F304" s="186" t="e">
        <f t="shared" si="14"/>
        <v>#DIV/0!</v>
      </c>
      <c r="G304" s="185" t="e">
        <f t="shared" si="15"/>
        <v>#DIV/0!</v>
      </c>
      <c r="H304" s="185" t="e">
        <f t="shared" si="16"/>
        <v>#DIV/0!</v>
      </c>
    </row>
    <row r="305" spans="6:8" x14ac:dyDescent="0.25">
      <c r="F305" s="186" t="e">
        <f t="shared" si="14"/>
        <v>#DIV/0!</v>
      </c>
      <c r="G305" s="185" t="e">
        <f t="shared" si="15"/>
        <v>#DIV/0!</v>
      </c>
      <c r="H305" s="185" t="e">
        <f t="shared" si="16"/>
        <v>#DIV/0!</v>
      </c>
    </row>
    <row r="306" spans="6:8" x14ac:dyDescent="0.25">
      <c r="F306" s="186" t="e">
        <f t="shared" si="14"/>
        <v>#DIV/0!</v>
      </c>
      <c r="G306" s="185" t="e">
        <f t="shared" si="15"/>
        <v>#DIV/0!</v>
      </c>
      <c r="H306" s="185" t="e">
        <f t="shared" si="16"/>
        <v>#DIV/0!</v>
      </c>
    </row>
    <row r="307" spans="6:8" x14ac:dyDescent="0.25">
      <c r="F307" s="186" t="e">
        <f t="shared" si="14"/>
        <v>#DIV/0!</v>
      </c>
      <c r="G307" s="185" t="e">
        <f t="shared" si="15"/>
        <v>#DIV/0!</v>
      </c>
      <c r="H307" s="185" t="e">
        <f t="shared" si="16"/>
        <v>#DIV/0!</v>
      </c>
    </row>
    <row r="308" spans="6:8" x14ac:dyDescent="0.25">
      <c r="F308" s="186" t="e">
        <f t="shared" si="14"/>
        <v>#DIV/0!</v>
      </c>
      <c r="G308" s="185" t="e">
        <f t="shared" si="15"/>
        <v>#DIV/0!</v>
      </c>
      <c r="H308" s="185" t="e">
        <f t="shared" si="16"/>
        <v>#DIV/0!</v>
      </c>
    </row>
    <row r="309" spans="6:8" x14ac:dyDescent="0.25">
      <c r="F309" s="186" t="e">
        <f t="shared" si="14"/>
        <v>#DIV/0!</v>
      </c>
      <c r="G309" s="185" t="e">
        <f t="shared" si="15"/>
        <v>#DIV/0!</v>
      </c>
      <c r="H309" s="185" t="e">
        <f t="shared" si="16"/>
        <v>#DIV/0!</v>
      </c>
    </row>
    <row r="310" spans="6:8" x14ac:dyDescent="0.25">
      <c r="F310" s="186" t="e">
        <f t="shared" si="14"/>
        <v>#DIV/0!</v>
      </c>
      <c r="G310" s="185" t="e">
        <f t="shared" si="15"/>
        <v>#DIV/0!</v>
      </c>
      <c r="H310" s="185" t="e">
        <f t="shared" si="16"/>
        <v>#DIV/0!</v>
      </c>
    </row>
    <row r="311" spans="6:8" x14ac:dyDescent="0.25">
      <c r="F311" s="186" t="e">
        <f t="shared" si="14"/>
        <v>#DIV/0!</v>
      </c>
      <c r="G311" s="185" t="e">
        <f t="shared" si="15"/>
        <v>#DIV/0!</v>
      </c>
      <c r="H311" s="185" t="e">
        <f t="shared" si="16"/>
        <v>#DIV/0!</v>
      </c>
    </row>
    <row r="312" spans="6:8" x14ac:dyDescent="0.25">
      <c r="F312" s="186" t="e">
        <f t="shared" si="14"/>
        <v>#DIV/0!</v>
      </c>
      <c r="G312" s="185" t="e">
        <f t="shared" si="15"/>
        <v>#DIV/0!</v>
      </c>
      <c r="H312" s="185" t="e">
        <f t="shared" si="16"/>
        <v>#DIV/0!</v>
      </c>
    </row>
    <row r="313" spans="6:8" x14ac:dyDescent="0.25">
      <c r="F313" s="186" t="e">
        <f t="shared" si="14"/>
        <v>#DIV/0!</v>
      </c>
      <c r="G313" s="185" t="e">
        <f t="shared" si="15"/>
        <v>#DIV/0!</v>
      </c>
      <c r="H313" s="185" t="e">
        <f t="shared" si="16"/>
        <v>#DIV/0!</v>
      </c>
    </row>
    <row r="314" spans="6:8" x14ac:dyDescent="0.25">
      <c r="F314" s="186" t="e">
        <f t="shared" si="14"/>
        <v>#DIV/0!</v>
      </c>
      <c r="G314" s="185" t="e">
        <f t="shared" si="15"/>
        <v>#DIV/0!</v>
      </c>
      <c r="H314" s="185" t="e">
        <f t="shared" si="16"/>
        <v>#DIV/0!</v>
      </c>
    </row>
    <row r="315" spans="6:8" x14ac:dyDescent="0.25">
      <c r="F315" s="186" t="e">
        <f t="shared" si="14"/>
        <v>#DIV/0!</v>
      </c>
      <c r="G315" s="185" t="e">
        <f t="shared" si="15"/>
        <v>#DIV/0!</v>
      </c>
      <c r="H315" s="185" t="e">
        <f t="shared" si="16"/>
        <v>#DIV/0!</v>
      </c>
    </row>
    <row r="316" spans="6:8" x14ac:dyDescent="0.25">
      <c r="F316" s="186" t="e">
        <f t="shared" si="14"/>
        <v>#DIV/0!</v>
      </c>
      <c r="G316" s="185" t="e">
        <f t="shared" si="15"/>
        <v>#DIV/0!</v>
      </c>
      <c r="H316" s="185" t="e">
        <f t="shared" si="16"/>
        <v>#DIV/0!</v>
      </c>
    </row>
    <row r="317" spans="6:8" x14ac:dyDescent="0.25">
      <c r="F317" s="186" t="e">
        <f t="shared" si="14"/>
        <v>#DIV/0!</v>
      </c>
      <c r="G317" s="185" t="e">
        <f t="shared" si="15"/>
        <v>#DIV/0!</v>
      </c>
      <c r="H317" s="185" t="e">
        <f t="shared" si="16"/>
        <v>#DIV/0!</v>
      </c>
    </row>
    <row r="318" spans="6:8" x14ac:dyDescent="0.25">
      <c r="F318" s="186" t="e">
        <f t="shared" si="14"/>
        <v>#DIV/0!</v>
      </c>
      <c r="G318" s="185" t="e">
        <f t="shared" si="15"/>
        <v>#DIV/0!</v>
      </c>
      <c r="H318" s="185" t="e">
        <f t="shared" si="16"/>
        <v>#DIV/0!</v>
      </c>
    </row>
    <row r="319" spans="6:8" x14ac:dyDescent="0.25">
      <c r="F319" s="186" t="e">
        <f t="shared" si="14"/>
        <v>#DIV/0!</v>
      </c>
      <c r="G319" s="185" t="e">
        <f t="shared" si="15"/>
        <v>#DIV/0!</v>
      </c>
      <c r="H319" s="185" t="e">
        <f t="shared" si="16"/>
        <v>#DIV/0!</v>
      </c>
    </row>
    <row r="320" spans="6:8" x14ac:dyDescent="0.25">
      <c r="F320" s="186" t="e">
        <f t="shared" si="14"/>
        <v>#DIV/0!</v>
      </c>
      <c r="G320" s="185" t="e">
        <f t="shared" si="15"/>
        <v>#DIV/0!</v>
      </c>
      <c r="H320" s="185" t="e">
        <f t="shared" si="16"/>
        <v>#DIV/0!</v>
      </c>
    </row>
    <row r="321" spans="6:8" x14ac:dyDescent="0.25">
      <c r="F321" s="186" t="e">
        <f t="shared" si="14"/>
        <v>#DIV/0!</v>
      </c>
      <c r="G321" s="185" t="e">
        <f t="shared" si="15"/>
        <v>#DIV/0!</v>
      </c>
      <c r="H321" s="185" t="e">
        <f t="shared" si="16"/>
        <v>#DIV/0!</v>
      </c>
    </row>
    <row r="322" spans="6:8" x14ac:dyDescent="0.25">
      <c r="F322" s="186" t="e">
        <f t="shared" si="14"/>
        <v>#DIV/0!</v>
      </c>
      <c r="G322" s="185" t="e">
        <f t="shared" si="15"/>
        <v>#DIV/0!</v>
      </c>
      <c r="H322" s="185" t="e">
        <f t="shared" si="16"/>
        <v>#DIV/0!</v>
      </c>
    </row>
    <row r="323" spans="6:8" x14ac:dyDescent="0.25">
      <c r="F323" s="186" t="e">
        <f t="shared" si="14"/>
        <v>#DIV/0!</v>
      </c>
      <c r="G323" s="185" t="e">
        <f t="shared" si="15"/>
        <v>#DIV/0!</v>
      </c>
      <c r="H323" s="185" t="e">
        <f t="shared" si="16"/>
        <v>#DIV/0!</v>
      </c>
    </row>
    <row r="324" spans="6:8" x14ac:dyDescent="0.25">
      <c r="F324" s="186" t="e">
        <f t="shared" si="14"/>
        <v>#DIV/0!</v>
      </c>
      <c r="G324" s="185" t="e">
        <f t="shared" si="15"/>
        <v>#DIV/0!</v>
      </c>
      <c r="H324" s="185" t="e">
        <f t="shared" si="16"/>
        <v>#DIV/0!</v>
      </c>
    </row>
    <row r="325" spans="6:8" x14ac:dyDescent="0.25">
      <c r="F325" s="186" t="e">
        <f t="shared" si="14"/>
        <v>#DIV/0!</v>
      </c>
      <c r="G325" s="185" t="e">
        <f t="shared" si="15"/>
        <v>#DIV/0!</v>
      </c>
      <c r="H325" s="185" t="e">
        <f t="shared" si="16"/>
        <v>#DIV/0!</v>
      </c>
    </row>
    <row r="326" spans="6:8" x14ac:dyDescent="0.25">
      <c r="F326" s="186" t="e">
        <f t="shared" si="14"/>
        <v>#DIV/0!</v>
      </c>
      <c r="G326" s="185" t="e">
        <f t="shared" si="15"/>
        <v>#DIV/0!</v>
      </c>
      <c r="H326" s="185" t="e">
        <f t="shared" si="16"/>
        <v>#DIV/0!</v>
      </c>
    </row>
    <row r="327" spans="6:8" x14ac:dyDescent="0.25">
      <c r="F327" s="186" t="e">
        <f t="shared" si="14"/>
        <v>#DIV/0!</v>
      </c>
      <c r="G327" s="185" t="e">
        <f t="shared" si="15"/>
        <v>#DIV/0!</v>
      </c>
      <c r="H327" s="185" t="e">
        <f t="shared" si="16"/>
        <v>#DIV/0!</v>
      </c>
    </row>
    <row r="328" spans="6:8" x14ac:dyDescent="0.25">
      <c r="F328" s="186" t="e">
        <f t="shared" si="14"/>
        <v>#DIV/0!</v>
      </c>
      <c r="G328" s="185" t="e">
        <f t="shared" si="15"/>
        <v>#DIV/0!</v>
      </c>
      <c r="H328" s="185" t="e">
        <f t="shared" si="16"/>
        <v>#DIV/0!</v>
      </c>
    </row>
    <row r="329" spans="6:8" x14ac:dyDescent="0.25">
      <c r="F329" s="186" t="e">
        <f t="shared" si="14"/>
        <v>#DIV/0!</v>
      </c>
      <c r="G329" s="185" t="e">
        <f t="shared" si="15"/>
        <v>#DIV/0!</v>
      </c>
      <c r="H329" s="185" t="e">
        <f t="shared" si="16"/>
        <v>#DIV/0!</v>
      </c>
    </row>
    <row r="330" spans="6:8" x14ac:dyDescent="0.25">
      <c r="F330" s="186" t="e">
        <f t="shared" si="14"/>
        <v>#DIV/0!</v>
      </c>
      <c r="G330" s="185" t="e">
        <f t="shared" si="15"/>
        <v>#DIV/0!</v>
      </c>
      <c r="H330" s="185" t="e">
        <f t="shared" si="16"/>
        <v>#DIV/0!</v>
      </c>
    </row>
    <row r="331" spans="6:8" x14ac:dyDescent="0.25">
      <c r="F331" s="186" t="e">
        <f t="shared" si="14"/>
        <v>#DIV/0!</v>
      </c>
      <c r="G331" s="185" t="e">
        <f t="shared" si="15"/>
        <v>#DIV/0!</v>
      </c>
      <c r="H331" s="185" t="e">
        <f t="shared" si="16"/>
        <v>#DIV/0!</v>
      </c>
    </row>
    <row r="332" spans="6:8" x14ac:dyDescent="0.25">
      <c r="F332" s="186" t="e">
        <f t="shared" si="14"/>
        <v>#DIV/0!</v>
      </c>
      <c r="G332" s="185" t="e">
        <f t="shared" si="15"/>
        <v>#DIV/0!</v>
      </c>
      <c r="H332" s="185" t="e">
        <f t="shared" si="16"/>
        <v>#DIV/0!</v>
      </c>
    </row>
    <row r="333" spans="6:8" x14ac:dyDescent="0.25">
      <c r="F333" s="186" t="e">
        <f t="shared" si="14"/>
        <v>#DIV/0!</v>
      </c>
      <c r="G333" s="185" t="e">
        <f t="shared" si="15"/>
        <v>#DIV/0!</v>
      </c>
      <c r="H333" s="185" t="e">
        <f t="shared" si="16"/>
        <v>#DIV/0!</v>
      </c>
    </row>
    <row r="334" spans="6:8" x14ac:dyDescent="0.25">
      <c r="F334" s="186" t="e">
        <f t="shared" si="14"/>
        <v>#DIV/0!</v>
      </c>
      <c r="G334" s="185" t="e">
        <f t="shared" si="15"/>
        <v>#DIV/0!</v>
      </c>
      <c r="H334" s="185" t="e">
        <f t="shared" si="16"/>
        <v>#DIV/0!</v>
      </c>
    </row>
    <row r="335" spans="6:8" x14ac:dyDescent="0.25">
      <c r="F335" s="186" t="e">
        <f t="shared" si="14"/>
        <v>#DIV/0!</v>
      </c>
      <c r="G335" s="185" t="e">
        <f t="shared" si="15"/>
        <v>#DIV/0!</v>
      </c>
      <c r="H335" s="185" t="e">
        <f t="shared" si="16"/>
        <v>#DIV/0!</v>
      </c>
    </row>
    <row r="336" spans="6:8" x14ac:dyDescent="0.25">
      <c r="F336" s="186" t="e">
        <f t="shared" si="14"/>
        <v>#DIV/0!</v>
      </c>
      <c r="G336" s="185" t="e">
        <f t="shared" si="15"/>
        <v>#DIV/0!</v>
      </c>
      <c r="H336" s="185" t="e">
        <f t="shared" si="16"/>
        <v>#DIV/0!</v>
      </c>
    </row>
    <row r="337" spans="6:8" x14ac:dyDescent="0.25">
      <c r="F337" s="186" t="e">
        <f t="shared" si="14"/>
        <v>#DIV/0!</v>
      </c>
      <c r="G337" s="185" t="e">
        <f t="shared" si="15"/>
        <v>#DIV/0!</v>
      </c>
      <c r="H337" s="185" t="e">
        <f t="shared" si="16"/>
        <v>#DIV/0!</v>
      </c>
    </row>
    <row r="338" spans="6:8" x14ac:dyDescent="0.25">
      <c r="F338" s="186" t="e">
        <f t="shared" si="14"/>
        <v>#DIV/0!</v>
      </c>
      <c r="G338" s="185" t="e">
        <f t="shared" si="15"/>
        <v>#DIV/0!</v>
      </c>
      <c r="H338" s="185" t="e">
        <f t="shared" si="16"/>
        <v>#DIV/0!</v>
      </c>
    </row>
    <row r="339" spans="6:8" x14ac:dyDescent="0.25">
      <c r="F339" s="186" t="e">
        <f t="shared" si="14"/>
        <v>#DIV/0!</v>
      </c>
      <c r="G339" s="185" t="e">
        <f t="shared" si="15"/>
        <v>#DIV/0!</v>
      </c>
      <c r="H339" s="185" t="e">
        <f t="shared" si="16"/>
        <v>#DIV/0!</v>
      </c>
    </row>
    <row r="340" spans="6:8" x14ac:dyDescent="0.25">
      <c r="F340" s="186" t="e">
        <f t="shared" si="14"/>
        <v>#DIV/0!</v>
      </c>
      <c r="G340" s="185" t="e">
        <f t="shared" si="15"/>
        <v>#DIV/0!</v>
      </c>
      <c r="H340" s="185" t="e">
        <f t="shared" si="16"/>
        <v>#DIV/0!</v>
      </c>
    </row>
    <row r="341" spans="6:8" x14ac:dyDescent="0.25">
      <c r="F341" s="186" t="e">
        <f t="shared" si="14"/>
        <v>#DIV/0!</v>
      </c>
      <c r="G341" s="185" t="e">
        <f t="shared" si="15"/>
        <v>#DIV/0!</v>
      </c>
      <c r="H341" s="185" t="e">
        <f t="shared" si="16"/>
        <v>#DIV/0!</v>
      </c>
    </row>
    <row r="342" spans="6:8" x14ac:dyDescent="0.25">
      <c r="F342" s="186" t="e">
        <f t="shared" si="14"/>
        <v>#DIV/0!</v>
      </c>
      <c r="G342" s="185" t="e">
        <f t="shared" si="15"/>
        <v>#DIV/0!</v>
      </c>
      <c r="H342" s="185" t="e">
        <f t="shared" si="16"/>
        <v>#DIV/0!</v>
      </c>
    </row>
    <row r="343" spans="6:8" x14ac:dyDescent="0.25">
      <c r="F343" s="186" t="e">
        <f t="shared" si="14"/>
        <v>#DIV/0!</v>
      </c>
      <c r="G343" s="185" t="e">
        <f t="shared" si="15"/>
        <v>#DIV/0!</v>
      </c>
      <c r="H343" s="185" t="e">
        <f t="shared" si="16"/>
        <v>#DIV/0!</v>
      </c>
    </row>
    <row r="344" spans="6:8" x14ac:dyDescent="0.25">
      <c r="F344" s="186" t="e">
        <f t="shared" si="14"/>
        <v>#DIV/0!</v>
      </c>
      <c r="G344" s="185" t="e">
        <f t="shared" si="15"/>
        <v>#DIV/0!</v>
      </c>
      <c r="H344" s="185" t="e">
        <f t="shared" si="16"/>
        <v>#DIV/0!</v>
      </c>
    </row>
    <row r="345" spans="6:8" x14ac:dyDescent="0.25">
      <c r="F345" s="186" t="e">
        <f t="shared" si="14"/>
        <v>#DIV/0!</v>
      </c>
      <c r="G345" s="185" t="e">
        <f t="shared" si="15"/>
        <v>#DIV/0!</v>
      </c>
      <c r="H345" s="185" t="e">
        <f t="shared" si="16"/>
        <v>#DIV/0!</v>
      </c>
    </row>
    <row r="346" spans="6:8" x14ac:dyDescent="0.25">
      <c r="F346" s="186" t="e">
        <f t="shared" si="14"/>
        <v>#DIV/0!</v>
      </c>
      <c r="G346" s="185" t="e">
        <f t="shared" si="15"/>
        <v>#DIV/0!</v>
      </c>
      <c r="H346" s="185" t="e">
        <f t="shared" si="16"/>
        <v>#DIV/0!</v>
      </c>
    </row>
    <row r="347" spans="6:8" x14ac:dyDescent="0.25">
      <c r="F347" s="186" t="e">
        <f t="shared" si="14"/>
        <v>#DIV/0!</v>
      </c>
      <c r="G347" s="185" t="e">
        <f t="shared" si="15"/>
        <v>#DIV/0!</v>
      </c>
      <c r="H347" s="185" t="e">
        <f t="shared" si="16"/>
        <v>#DIV/0!</v>
      </c>
    </row>
    <row r="348" spans="6:8" x14ac:dyDescent="0.25">
      <c r="F348" s="186" t="e">
        <f t="shared" ref="F348:F356" si="17">$C$29/12*H347</f>
        <v>#DIV/0!</v>
      </c>
      <c r="G348" s="185" t="e">
        <f t="shared" ref="G348:G356" si="18">$H$26/$C$28/12</f>
        <v>#DIV/0!</v>
      </c>
      <c r="H348" s="185" t="e">
        <f t="shared" si="16"/>
        <v>#DIV/0!</v>
      </c>
    </row>
    <row r="349" spans="6:8" x14ac:dyDescent="0.25">
      <c r="F349" s="186" t="e">
        <f t="shared" si="17"/>
        <v>#DIV/0!</v>
      </c>
      <c r="G349" s="185" t="e">
        <f t="shared" si="18"/>
        <v>#DIV/0!</v>
      </c>
      <c r="H349" s="185" t="e">
        <f t="shared" si="16"/>
        <v>#DIV/0!</v>
      </c>
    </row>
    <row r="350" spans="6:8" x14ac:dyDescent="0.25">
      <c r="F350" s="186" t="e">
        <f t="shared" si="17"/>
        <v>#DIV/0!</v>
      </c>
      <c r="G350" s="185" t="e">
        <f t="shared" si="18"/>
        <v>#DIV/0!</v>
      </c>
      <c r="H350" s="185" t="e">
        <f t="shared" si="16"/>
        <v>#DIV/0!</v>
      </c>
    </row>
    <row r="351" spans="6:8" x14ac:dyDescent="0.25">
      <c r="F351" s="186" t="e">
        <f t="shared" si="17"/>
        <v>#DIV/0!</v>
      </c>
      <c r="G351" s="185" t="e">
        <f t="shared" si="18"/>
        <v>#DIV/0!</v>
      </c>
      <c r="H351" s="185" t="e">
        <f t="shared" si="16"/>
        <v>#DIV/0!</v>
      </c>
    </row>
    <row r="352" spans="6:8" x14ac:dyDescent="0.25">
      <c r="F352" s="186" t="e">
        <f t="shared" si="17"/>
        <v>#DIV/0!</v>
      </c>
      <c r="G352" s="185" t="e">
        <f t="shared" si="18"/>
        <v>#DIV/0!</v>
      </c>
      <c r="H352" s="185" t="e">
        <f t="shared" ref="H352:H356" si="19">H351-G352</f>
        <v>#DIV/0!</v>
      </c>
    </row>
    <row r="353" spans="6:8" x14ac:dyDescent="0.25">
      <c r="F353" s="186" t="e">
        <f t="shared" si="17"/>
        <v>#DIV/0!</v>
      </c>
      <c r="G353" s="185" t="e">
        <f t="shared" si="18"/>
        <v>#DIV/0!</v>
      </c>
      <c r="H353" s="185" t="e">
        <f t="shared" si="19"/>
        <v>#DIV/0!</v>
      </c>
    </row>
    <row r="354" spans="6:8" x14ac:dyDescent="0.25">
      <c r="F354" s="186" t="e">
        <f t="shared" si="17"/>
        <v>#DIV/0!</v>
      </c>
      <c r="G354" s="185" t="e">
        <f t="shared" si="18"/>
        <v>#DIV/0!</v>
      </c>
      <c r="H354" s="185" t="e">
        <f t="shared" si="19"/>
        <v>#DIV/0!</v>
      </c>
    </row>
    <row r="355" spans="6:8" x14ac:dyDescent="0.25">
      <c r="F355" s="186" t="e">
        <f t="shared" si="17"/>
        <v>#DIV/0!</v>
      </c>
      <c r="G355" s="185" t="e">
        <f t="shared" si="18"/>
        <v>#DIV/0!</v>
      </c>
      <c r="H355" s="185" t="e">
        <f t="shared" si="19"/>
        <v>#DIV/0!</v>
      </c>
    </row>
    <row r="356" spans="6:8" x14ac:dyDescent="0.25">
      <c r="F356" s="186" t="e">
        <f t="shared" si="17"/>
        <v>#DIV/0!</v>
      </c>
      <c r="G356" s="185" t="e">
        <f t="shared" si="18"/>
        <v>#DIV/0!</v>
      </c>
      <c r="H356" s="185" t="e">
        <f t="shared" si="19"/>
        <v>#DIV/0!</v>
      </c>
    </row>
  </sheetData>
  <mergeCells count="1">
    <mergeCell ref="D3:D4"/>
  </mergeCells>
  <phoneticPr fontId="30"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O77"/>
  <sheetViews>
    <sheetView showGridLines="0" zoomScaleNormal="100" workbookViewId="0">
      <pane xSplit="1" ySplit="6" topLeftCell="B13" activePane="bottomRight" state="frozen"/>
      <selection activeCell="B42" sqref="B42"/>
      <selection pane="topRight" activeCell="B42" sqref="B42"/>
      <selection pane="bottomLeft" activeCell="B42" sqref="B42"/>
      <selection pane="bottomRight" activeCell="B42" sqref="B42"/>
    </sheetView>
  </sheetViews>
  <sheetFormatPr baseColWidth="10" defaultColWidth="8.7109375" defaultRowHeight="15" x14ac:dyDescent="0.25"/>
  <cols>
    <col min="1" max="1" width="44.42578125" bestFit="1" customWidth="1"/>
    <col min="2" max="2" width="10.140625" bestFit="1" customWidth="1"/>
    <col min="3" max="3" width="7.5703125" bestFit="1" customWidth="1"/>
    <col min="4" max="4" width="7.7109375" bestFit="1" customWidth="1"/>
    <col min="5" max="6" width="7.42578125" bestFit="1" customWidth="1"/>
    <col min="7" max="8" width="7.140625" bestFit="1" customWidth="1"/>
    <col min="9" max="9" width="7.7109375" bestFit="1" customWidth="1"/>
    <col min="10" max="10" width="7.5703125" bestFit="1" customWidth="1"/>
    <col min="11" max="11" width="7.42578125" bestFit="1" customWidth="1"/>
    <col min="12" max="12" width="7.7109375" bestFit="1" customWidth="1"/>
    <col min="13" max="13" width="7.5703125" bestFit="1" customWidth="1"/>
    <col min="14" max="14" width="11" bestFit="1" customWidth="1"/>
    <col min="15" max="15" width="140.140625" customWidth="1"/>
  </cols>
  <sheetData>
    <row r="1" spans="1:15" ht="18.75" x14ac:dyDescent="0.3">
      <c r="A1" s="112" t="str">
        <f>_Name</f>
        <v>Text</v>
      </c>
      <c r="B1" s="199"/>
    </row>
    <row r="2" spans="1:15" ht="21" customHeight="1" x14ac:dyDescent="0.25">
      <c r="A2" s="115" t="str">
        <f>"Rentabilitätsvorausschau "&amp;_J1</f>
        <v>Rentabilitätsvorausschau 2025</v>
      </c>
      <c r="B2" s="161"/>
      <c r="C2" s="65"/>
      <c r="D2" s="65"/>
      <c r="E2" s="65"/>
      <c r="F2" s="65"/>
      <c r="G2" s="65"/>
      <c r="H2" s="65"/>
      <c r="I2" s="65"/>
      <c r="J2" s="65"/>
      <c r="K2" s="65"/>
      <c r="L2" s="65"/>
      <c r="M2" s="65"/>
      <c r="N2" s="117" t="s">
        <v>195</v>
      </c>
      <c r="O2" s="209" t="s">
        <v>230</v>
      </c>
    </row>
    <row r="3" spans="1:15" ht="12" customHeight="1" x14ac:dyDescent="0.25">
      <c r="A3" s="114" t="str">
        <f ca="1">"Stand: "&amp;TEXT(TODAY(),"TT.MM.JJJJ")&amp;" in EUR"</f>
        <v>Stand: 15.03.2026 in EUR</v>
      </c>
      <c r="B3" s="65"/>
      <c r="C3" s="65"/>
      <c r="D3" s="65"/>
      <c r="E3" s="65"/>
      <c r="F3" s="65"/>
      <c r="G3" s="65"/>
      <c r="H3" s="65"/>
      <c r="I3" s="65"/>
      <c r="J3" s="65"/>
      <c r="K3" s="65"/>
      <c r="L3" s="65"/>
      <c r="M3" s="65"/>
      <c r="N3" s="65"/>
      <c r="O3" s="209"/>
    </row>
    <row r="4" spans="1:15" ht="12" customHeight="1" x14ac:dyDescent="0.25">
      <c r="A4" s="160" t="s">
        <v>237</v>
      </c>
      <c r="B4" s="161">
        <v>45809</v>
      </c>
      <c r="C4" s="65"/>
      <c r="D4" s="65"/>
      <c r="E4" s="65"/>
      <c r="F4" s="65"/>
      <c r="G4" s="65"/>
      <c r="H4" s="65"/>
      <c r="I4" s="65"/>
      <c r="J4" s="65"/>
      <c r="K4" s="65"/>
      <c r="L4" s="65"/>
      <c r="M4" s="65"/>
      <c r="N4" s="65"/>
      <c r="O4" s="209"/>
    </row>
    <row r="5" spans="1:15" ht="30.75" customHeight="1" x14ac:dyDescent="0.25">
      <c r="A5" s="87" t="s">
        <v>38</v>
      </c>
      <c r="B5" s="116" t="s">
        <v>39</v>
      </c>
      <c r="C5" s="116" t="s">
        <v>40</v>
      </c>
      <c r="D5" s="116" t="s">
        <v>41</v>
      </c>
      <c r="E5" s="116" t="s">
        <v>42</v>
      </c>
      <c r="F5" s="116" t="s">
        <v>43</v>
      </c>
      <c r="G5" s="116" t="s">
        <v>44</v>
      </c>
      <c r="H5" s="116" t="s">
        <v>45</v>
      </c>
      <c r="I5" s="116" t="s">
        <v>46</v>
      </c>
      <c r="J5" s="116" t="s">
        <v>47</v>
      </c>
      <c r="K5" s="116" t="s">
        <v>48</v>
      </c>
      <c r="L5" s="116" t="s">
        <v>49</v>
      </c>
      <c r="M5" s="116" t="s">
        <v>50</v>
      </c>
      <c r="N5" s="116" t="s">
        <v>51</v>
      </c>
      <c r="O5" s="209"/>
    </row>
    <row r="6" spans="1:15" x14ac:dyDescent="0.25">
      <c r="A6" s="68" t="s">
        <v>53</v>
      </c>
      <c r="B6" s="59" t="s">
        <v>0</v>
      </c>
      <c r="C6" s="59" t="s">
        <v>0</v>
      </c>
      <c r="D6" s="59" t="s">
        <v>0</v>
      </c>
      <c r="E6" s="59" t="s">
        <v>0</v>
      </c>
      <c r="F6" s="59" t="s">
        <v>0</v>
      </c>
      <c r="G6" s="59" t="s">
        <v>0</v>
      </c>
      <c r="H6" s="59" t="s">
        <v>0</v>
      </c>
      <c r="I6" s="59" t="s">
        <v>0</v>
      </c>
      <c r="J6" s="59" t="s">
        <v>0</v>
      </c>
      <c r="K6" s="59" t="s">
        <v>0</v>
      </c>
      <c r="L6" s="59" t="s">
        <v>0</v>
      </c>
      <c r="M6" s="59" t="s">
        <v>0</v>
      </c>
      <c r="N6" s="59" t="s">
        <v>0</v>
      </c>
      <c r="O6" s="59" t="s">
        <v>218</v>
      </c>
    </row>
    <row r="7" spans="1:15" x14ac:dyDescent="0.25">
      <c r="A7" s="69" t="s">
        <v>54</v>
      </c>
      <c r="B7" s="129">
        <v>0</v>
      </c>
      <c r="C7" s="129">
        <v>0</v>
      </c>
      <c r="D7" s="129">
        <v>0</v>
      </c>
      <c r="E7" s="129">
        <v>0</v>
      </c>
      <c r="F7" s="129">
        <v>0</v>
      </c>
      <c r="G7" s="129">
        <v>0</v>
      </c>
      <c r="H7" s="129">
        <v>0</v>
      </c>
      <c r="I7" s="129">
        <v>0</v>
      </c>
      <c r="J7" s="129">
        <v>0</v>
      </c>
      <c r="K7" s="129">
        <v>0</v>
      </c>
      <c r="L7" s="129">
        <v>0</v>
      </c>
      <c r="M7" s="129">
        <v>0</v>
      </c>
      <c r="N7" s="71">
        <f t="shared" ref="N7:N12" si="0">SUM(B7:M7)</f>
        <v>0</v>
      </c>
      <c r="O7" s="56" t="s">
        <v>217</v>
      </c>
    </row>
    <row r="8" spans="1:15" x14ac:dyDescent="0.25">
      <c r="A8" s="72" t="s">
        <v>132</v>
      </c>
      <c r="B8" s="129">
        <v>0</v>
      </c>
      <c r="C8" s="129">
        <v>0</v>
      </c>
      <c r="D8" s="129">
        <v>0</v>
      </c>
      <c r="E8" s="129">
        <v>0</v>
      </c>
      <c r="F8" s="129">
        <v>0</v>
      </c>
      <c r="G8" s="129">
        <v>0</v>
      </c>
      <c r="H8" s="129">
        <v>0</v>
      </c>
      <c r="I8" s="129">
        <v>0</v>
      </c>
      <c r="J8" s="129">
        <v>0</v>
      </c>
      <c r="K8" s="129">
        <v>0</v>
      </c>
      <c r="L8" s="129">
        <v>0</v>
      </c>
      <c r="M8" s="129">
        <v>0</v>
      </c>
      <c r="N8" s="73">
        <f t="shared" si="0"/>
        <v>0</v>
      </c>
      <c r="O8" s="56"/>
    </row>
    <row r="9" spans="1:15" x14ac:dyDescent="0.25">
      <c r="A9" s="72" t="s">
        <v>55</v>
      </c>
      <c r="B9" s="129">
        <v>0</v>
      </c>
      <c r="C9" s="129">
        <v>0</v>
      </c>
      <c r="D9" s="129">
        <v>0</v>
      </c>
      <c r="E9" s="129">
        <v>0</v>
      </c>
      <c r="F9" s="129">
        <v>0</v>
      </c>
      <c r="G9" s="129">
        <v>0</v>
      </c>
      <c r="H9" s="129">
        <v>0</v>
      </c>
      <c r="I9" s="129">
        <v>0</v>
      </c>
      <c r="J9" s="129">
        <v>0</v>
      </c>
      <c r="K9" s="129">
        <v>0</v>
      </c>
      <c r="L9" s="129">
        <v>0</v>
      </c>
      <c r="M9" s="129">
        <v>0</v>
      </c>
      <c r="N9" s="73">
        <f t="shared" si="0"/>
        <v>0</v>
      </c>
      <c r="O9" s="56"/>
    </row>
    <row r="10" spans="1:15" x14ac:dyDescent="0.25">
      <c r="A10" s="72" t="s">
        <v>56</v>
      </c>
      <c r="B10" s="129">
        <v>0</v>
      </c>
      <c r="C10" s="129">
        <v>0</v>
      </c>
      <c r="D10" s="129">
        <v>0</v>
      </c>
      <c r="E10" s="129">
        <v>0</v>
      </c>
      <c r="F10" s="129">
        <v>0</v>
      </c>
      <c r="G10" s="129">
        <v>0</v>
      </c>
      <c r="H10" s="129">
        <v>0</v>
      </c>
      <c r="I10" s="129">
        <v>0</v>
      </c>
      <c r="J10" s="129">
        <v>0</v>
      </c>
      <c r="K10" s="129">
        <v>0</v>
      </c>
      <c r="L10" s="129">
        <v>0</v>
      </c>
      <c r="M10" s="129">
        <v>0</v>
      </c>
      <c r="N10" s="73">
        <f t="shared" si="0"/>
        <v>0</v>
      </c>
      <c r="O10" s="56"/>
    </row>
    <row r="11" spans="1:15" x14ac:dyDescent="0.25">
      <c r="A11" s="74" t="s">
        <v>57</v>
      </c>
      <c r="B11" s="129">
        <v>0</v>
      </c>
      <c r="C11" s="129">
        <v>0</v>
      </c>
      <c r="D11" s="129">
        <v>0</v>
      </c>
      <c r="E11" s="129">
        <v>0</v>
      </c>
      <c r="F11" s="129">
        <v>0</v>
      </c>
      <c r="G11" s="129">
        <v>0</v>
      </c>
      <c r="H11" s="129">
        <v>0</v>
      </c>
      <c r="I11" s="129">
        <v>0</v>
      </c>
      <c r="J11" s="129">
        <v>0</v>
      </c>
      <c r="K11" s="129">
        <v>0</v>
      </c>
      <c r="L11" s="129">
        <v>0</v>
      </c>
      <c r="M11" s="129">
        <v>0</v>
      </c>
      <c r="N11" s="76">
        <f t="shared" si="0"/>
        <v>0</v>
      </c>
      <c r="O11" s="56"/>
    </row>
    <row r="12" spans="1:15" x14ac:dyDescent="0.25">
      <c r="A12" s="77" t="s">
        <v>58</v>
      </c>
      <c r="B12" s="78">
        <f>SUM(B7:B11)</f>
        <v>0</v>
      </c>
      <c r="C12" s="78">
        <f t="shared" ref="C12:M12" si="1">SUM(C7:C11)</f>
        <v>0</v>
      </c>
      <c r="D12" s="78">
        <f t="shared" si="1"/>
        <v>0</v>
      </c>
      <c r="E12" s="78">
        <f t="shared" si="1"/>
        <v>0</v>
      </c>
      <c r="F12" s="78">
        <f t="shared" si="1"/>
        <v>0</v>
      </c>
      <c r="G12" s="78">
        <f t="shared" si="1"/>
        <v>0</v>
      </c>
      <c r="H12" s="78">
        <f t="shared" si="1"/>
        <v>0</v>
      </c>
      <c r="I12" s="78">
        <f t="shared" si="1"/>
        <v>0</v>
      </c>
      <c r="J12" s="78">
        <f t="shared" si="1"/>
        <v>0</v>
      </c>
      <c r="K12" s="78">
        <f t="shared" si="1"/>
        <v>0</v>
      </c>
      <c r="L12" s="78">
        <f t="shared" si="1"/>
        <v>0</v>
      </c>
      <c r="M12" s="78">
        <f t="shared" si="1"/>
        <v>0</v>
      </c>
      <c r="N12" s="78">
        <f t="shared" si="0"/>
        <v>0</v>
      </c>
      <c r="O12" s="59"/>
    </row>
    <row r="13" spans="1:15" x14ac:dyDescent="0.25">
      <c r="A13" s="68" t="s">
        <v>59</v>
      </c>
      <c r="B13" s="59" t="s">
        <v>0</v>
      </c>
      <c r="C13" s="59" t="s">
        <v>0</v>
      </c>
      <c r="D13" s="59" t="s">
        <v>0</v>
      </c>
      <c r="E13" s="59" t="s">
        <v>0</v>
      </c>
      <c r="F13" s="59" t="s">
        <v>0</v>
      </c>
      <c r="G13" s="59" t="s">
        <v>0</v>
      </c>
      <c r="H13" s="59" t="s">
        <v>0</v>
      </c>
      <c r="I13" s="59" t="s">
        <v>0</v>
      </c>
      <c r="J13" s="59" t="s">
        <v>0</v>
      </c>
      <c r="K13" s="59" t="s">
        <v>0</v>
      </c>
      <c r="L13" s="59" t="s">
        <v>0</v>
      </c>
      <c r="M13" s="59" t="s">
        <v>0</v>
      </c>
      <c r="N13" s="59" t="s">
        <v>0</v>
      </c>
      <c r="O13" s="59"/>
    </row>
    <row r="14" spans="1:15" x14ac:dyDescent="0.25">
      <c r="A14" s="69" t="s">
        <v>60</v>
      </c>
      <c r="B14" s="129">
        <v>0</v>
      </c>
      <c r="C14" s="129">
        <v>0</v>
      </c>
      <c r="D14" s="129">
        <v>0</v>
      </c>
      <c r="E14" s="129">
        <v>0</v>
      </c>
      <c r="F14" s="129">
        <v>0</v>
      </c>
      <c r="G14" s="129">
        <v>0</v>
      </c>
      <c r="H14" s="129">
        <v>0</v>
      </c>
      <c r="I14" s="129">
        <v>0</v>
      </c>
      <c r="J14" s="129">
        <v>0</v>
      </c>
      <c r="K14" s="129">
        <v>0</v>
      </c>
      <c r="L14" s="129">
        <v>0</v>
      </c>
      <c r="M14" s="129">
        <v>0</v>
      </c>
      <c r="N14" s="71">
        <f>SUM(B14:M14)</f>
        <v>0</v>
      </c>
      <c r="O14" s="56" t="s">
        <v>217</v>
      </c>
    </row>
    <row r="15" spans="1:15" x14ac:dyDescent="0.25">
      <c r="A15" s="74" t="s">
        <v>61</v>
      </c>
      <c r="B15" s="129">
        <v>0</v>
      </c>
      <c r="C15" s="129">
        <v>0</v>
      </c>
      <c r="D15" s="129">
        <v>0</v>
      </c>
      <c r="E15" s="129">
        <v>0</v>
      </c>
      <c r="F15" s="129">
        <v>0</v>
      </c>
      <c r="G15" s="129">
        <v>0</v>
      </c>
      <c r="H15" s="129">
        <v>0</v>
      </c>
      <c r="I15" s="129">
        <v>0</v>
      </c>
      <c r="J15" s="129">
        <v>0</v>
      </c>
      <c r="K15" s="129">
        <v>0</v>
      </c>
      <c r="L15" s="129">
        <v>0</v>
      </c>
      <c r="M15" s="129">
        <v>0</v>
      </c>
      <c r="N15" s="76">
        <f>SUM(B15:M15)</f>
        <v>0</v>
      </c>
      <c r="O15" s="56"/>
    </row>
    <row r="16" spans="1:15" x14ac:dyDescent="0.25">
      <c r="A16" s="77" t="s">
        <v>62</v>
      </c>
      <c r="B16" s="78">
        <f t="shared" ref="B16:M16" si="2">SUM(B14:B15)</f>
        <v>0</v>
      </c>
      <c r="C16" s="78">
        <f t="shared" si="2"/>
        <v>0</v>
      </c>
      <c r="D16" s="78">
        <f t="shared" si="2"/>
        <v>0</v>
      </c>
      <c r="E16" s="78">
        <f t="shared" si="2"/>
        <v>0</v>
      </c>
      <c r="F16" s="78">
        <f t="shared" si="2"/>
        <v>0</v>
      </c>
      <c r="G16" s="78">
        <f t="shared" si="2"/>
        <v>0</v>
      </c>
      <c r="H16" s="78">
        <f t="shared" si="2"/>
        <v>0</v>
      </c>
      <c r="I16" s="78">
        <f t="shared" si="2"/>
        <v>0</v>
      </c>
      <c r="J16" s="78">
        <f t="shared" si="2"/>
        <v>0</v>
      </c>
      <c r="K16" s="78">
        <f t="shared" si="2"/>
        <v>0</v>
      </c>
      <c r="L16" s="78">
        <f t="shared" si="2"/>
        <v>0</v>
      </c>
      <c r="M16" s="78">
        <f t="shared" si="2"/>
        <v>0</v>
      </c>
      <c r="N16" s="78">
        <f>SUM(B16:M16)</f>
        <v>0</v>
      </c>
      <c r="O16" s="59"/>
    </row>
    <row r="17" spans="1:15" x14ac:dyDescent="0.25">
      <c r="A17" s="121" t="s">
        <v>63</v>
      </c>
      <c r="B17" s="59" t="s">
        <v>0</v>
      </c>
      <c r="C17" s="59" t="s">
        <v>0</v>
      </c>
      <c r="D17" s="59" t="s">
        <v>0</v>
      </c>
      <c r="E17" s="59" t="s">
        <v>0</v>
      </c>
      <c r="F17" s="59" t="s">
        <v>0</v>
      </c>
      <c r="G17" s="59" t="s">
        <v>0</v>
      </c>
      <c r="H17" s="59" t="s">
        <v>0</v>
      </c>
      <c r="I17" s="59" t="s">
        <v>0</v>
      </c>
      <c r="J17" s="59" t="s">
        <v>0</v>
      </c>
      <c r="K17" s="59" t="s">
        <v>0</v>
      </c>
      <c r="L17" s="59" t="s">
        <v>0</v>
      </c>
      <c r="M17" s="59" t="s">
        <v>0</v>
      </c>
      <c r="N17" s="59" t="s">
        <v>0</v>
      </c>
      <c r="O17" s="59"/>
    </row>
    <row r="18" spans="1:15" x14ac:dyDescent="0.25">
      <c r="A18" s="69" t="s">
        <v>197</v>
      </c>
      <c r="B18" s="129">
        <v>0</v>
      </c>
      <c r="C18" s="129">
        <v>0</v>
      </c>
      <c r="D18" s="129">
        <v>0</v>
      </c>
      <c r="E18" s="129">
        <v>0</v>
      </c>
      <c r="F18" s="129">
        <v>0</v>
      </c>
      <c r="G18" s="129">
        <v>0</v>
      </c>
      <c r="H18" s="129">
        <v>0</v>
      </c>
      <c r="I18" s="129">
        <v>0</v>
      </c>
      <c r="J18" s="129">
        <v>0</v>
      </c>
      <c r="K18" s="129">
        <v>0</v>
      </c>
      <c r="L18" s="129">
        <v>0</v>
      </c>
      <c r="M18" s="129">
        <v>0</v>
      </c>
      <c r="N18" s="71">
        <f>SUM(B18:M18)</f>
        <v>0</v>
      </c>
      <c r="O18" s="56" t="s">
        <v>217</v>
      </c>
    </row>
    <row r="19" spans="1:15" x14ac:dyDescent="0.25">
      <c r="A19" s="72" t="s">
        <v>198</v>
      </c>
      <c r="B19" s="129">
        <v>0</v>
      </c>
      <c r="C19" s="129">
        <v>0</v>
      </c>
      <c r="D19" s="129">
        <v>0</v>
      </c>
      <c r="E19" s="129">
        <v>0</v>
      </c>
      <c r="F19" s="129">
        <v>0</v>
      </c>
      <c r="G19" s="129">
        <v>0</v>
      </c>
      <c r="H19" s="129">
        <v>0</v>
      </c>
      <c r="I19" s="129">
        <v>0</v>
      </c>
      <c r="J19" s="129">
        <v>0</v>
      </c>
      <c r="K19" s="129">
        <v>0</v>
      </c>
      <c r="L19" s="129">
        <v>0</v>
      </c>
      <c r="M19" s="129">
        <v>0</v>
      </c>
      <c r="N19" s="71">
        <f>SUM(B19:M19)</f>
        <v>0</v>
      </c>
      <c r="O19" s="56"/>
    </row>
    <row r="20" spans="1:15" x14ac:dyDescent="0.25">
      <c r="A20" s="72" t="s">
        <v>199</v>
      </c>
      <c r="B20" s="129">
        <v>0</v>
      </c>
      <c r="C20" s="129">
        <v>0</v>
      </c>
      <c r="D20" s="129">
        <v>0</v>
      </c>
      <c r="E20" s="129">
        <v>0</v>
      </c>
      <c r="F20" s="129">
        <v>0</v>
      </c>
      <c r="G20" s="129">
        <v>0</v>
      </c>
      <c r="H20" s="129">
        <v>0</v>
      </c>
      <c r="I20" s="129">
        <v>0</v>
      </c>
      <c r="J20" s="129">
        <v>0</v>
      </c>
      <c r="K20" s="129">
        <v>0</v>
      </c>
      <c r="L20" s="129">
        <v>0</v>
      </c>
      <c r="M20" s="129">
        <v>0</v>
      </c>
      <c r="N20" s="71">
        <f>SUM(B20:M20)</f>
        <v>0</v>
      </c>
      <c r="O20" s="56"/>
    </row>
    <row r="21" spans="1:15" x14ac:dyDescent="0.25">
      <c r="A21" s="74" t="s">
        <v>200</v>
      </c>
      <c r="B21" s="129">
        <v>0</v>
      </c>
      <c r="C21" s="129">
        <v>0</v>
      </c>
      <c r="D21" s="129">
        <v>0</v>
      </c>
      <c r="E21" s="129">
        <v>0</v>
      </c>
      <c r="F21" s="129">
        <v>0</v>
      </c>
      <c r="G21" s="129">
        <v>0</v>
      </c>
      <c r="H21" s="129">
        <v>0</v>
      </c>
      <c r="I21" s="129">
        <v>0</v>
      </c>
      <c r="J21" s="129">
        <v>0</v>
      </c>
      <c r="K21" s="129">
        <v>0</v>
      </c>
      <c r="L21" s="129">
        <v>0</v>
      </c>
      <c r="M21" s="129">
        <v>0</v>
      </c>
      <c r="N21" s="71">
        <f>SUM(B21:M21)</f>
        <v>0</v>
      </c>
      <c r="O21" s="56"/>
    </row>
    <row r="22" spans="1:15" x14ac:dyDescent="0.25">
      <c r="A22" s="77" t="s">
        <v>64</v>
      </c>
      <c r="B22" s="78">
        <f>SUM(B18:B21)</f>
        <v>0</v>
      </c>
      <c r="C22" s="78">
        <f t="shared" ref="C22:M22" si="3">SUM(C18:C21)</f>
        <v>0</v>
      </c>
      <c r="D22" s="78">
        <f t="shared" si="3"/>
        <v>0</v>
      </c>
      <c r="E22" s="78">
        <f t="shared" si="3"/>
        <v>0</v>
      </c>
      <c r="F22" s="78">
        <f t="shared" si="3"/>
        <v>0</v>
      </c>
      <c r="G22" s="78">
        <f t="shared" si="3"/>
        <v>0</v>
      </c>
      <c r="H22" s="78">
        <f t="shared" si="3"/>
        <v>0</v>
      </c>
      <c r="I22" s="78">
        <f t="shared" si="3"/>
        <v>0</v>
      </c>
      <c r="J22" s="78">
        <f t="shared" si="3"/>
        <v>0</v>
      </c>
      <c r="K22" s="78">
        <f t="shared" si="3"/>
        <v>0</v>
      </c>
      <c r="L22" s="78">
        <f t="shared" si="3"/>
        <v>0</v>
      </c>
      <c r="M22" s="78">
        <f t="shared" si="3"/>
        <v>0</v>
      </c>
      <c r="N22" s="78">
        <f>SUM(B22:M22)</f>
        <v>0</v>
      </c>
      <c r="O22" s="59"/>
    </row>
    <row r="23" spans="1:15" x14ac:dyDescent="0.25">
      <c r="A23" s="79" t="s">
        <v>167</v>
      </c>
      <c r="B23" s="78">
        <f t="shared" ref="B23:N23" si="4">SUM(B12,B16,B22)</f>
        <v>0</v>
      </c>
      <c r="C23" s="78">
        <f t="shared" si="4"/>
        <v>0</v>
      </c>
      <c r="D23" s="78">
        <f t="shared" si="4"/>
        <v>0</v>
      </c>
      <c r="E23" s="78">
        <f t="shared" si="4"/>
        <v>0</v>
      </c>
      <c r="F23" s="78">
        <f t="shared" si="4"/>
        <v>0</v>
      </c>
      <c r="G23" s="78">
        <f t="shared" si="4"/>
        <v>0</v>
      </c>
      <c r="H23" s="78">
        <f t="shared" si="4"/>
        <v>0</v>
      </c>
      <c r="I23" s="78">
        <f t="shared" si="4"/>
        <v>0</v>
      </c>
      <c r="J23" s="78">
        <f t="shared" si="4"/>
        <v>0</v>
      </c>
      <c r="K23" s="78">
        <f t="shared" si="4"/>
        <v>0</v>
      </c>
      <c r="L23" s="78">
        <f t="shared" si="4"/>
        <v>0</v>
      </c>
      <c r="M23" s="78">
        <f t="shared" si="4"/>
        <v>0</v>
      </c>
      <c r="N23" s="78">
        <f t="shared" si="4"/>
        <v>0</v>
      </c>
      <c r="O23" s="59"/>
    </row>
    <row r="24" spans="1:15" x14ac:dyDescent="0.25">
      <c r="A24" s="56" t="s">
        <v>0</v>
      </c>
      <c r="B24" s="56" t="s">
        <v>0</v>
      </c>
      <c r="C24" s="56" t="s">
        <v>0</v>
      </c>
      <c r="D24" s="56" t="s">
        <v>0</v>
      </c>
      <c r="E24" s="56" t="s">
        <v>0</v>
      </c>
      <c r="F24" s="56" t="s">
        <v>0</v>
      </c>
      <c r="G24" s="56" t="s">
        <v>0</v>
      </c>
      <c r="H24" s="56" t="s">
        <v>0</v>
      </c>
      <c r="I24" s="56" t="s">
        <v>0</v>
      </c>
      <c r="J24" s="56" t="s">
        <v>0</v>
      </c>
      <c r="K24" s="56" t="s">
        <v>0</v>
      </c>
      <c r="L24" s="56" t="s">
        <v>0</v>
      </c>
      <c r="M24" s="56" t="s">
        <v>0</v>
      </c>
      <c r="N24" s="56" t="s">
        <v>0</v>
      </c>
      <c r="O24" s="56"/>
    </row>
    <row r="25" spans="1:15" x14ac:dyDescent="0.25">
      <c r="A25" s="59" t="s">
        <v>66</v>
      </c>
      <c r="B25" s="67" t="s">
        <v>39</v>
      </c>
      <c r="C25" s="67" t="s">
        <v>40</v>
      </c>
      <c r="D25" s="67" t="s">
        <v>41</v>
      </c>
      <c r="E25" s="67" t="s">
        <v>42</v>
      </c>
      <c r="F25" s="67" t="s">
        <v>43</v>
      </c>
      <c r="G25" s="67" t="s">
        <v>44</v>
      </c>
      <c r="H25" s="67" t="s">
        <v>45</v>
      </c>
      <c r="I25" s="67" t="s">
        <v>46</v>
      </c>
      <c r="J25" s="67" t="s">
        <v>47</v>
      </c>
      <c r="K25" s="67" t="s">
        <v>48</v>
      </c>
      <c r="L25" s="67" t="s">
        <v>49</v>
      </c>
      <c r="M25" s="67" t="s">
        <v>50</v>
      </c>
      <c r="N25" s="67" t="s">
        <v>51</v>
      </c>
      <c r="O25" s="59" t="s">
        <v>220</v>
      </c>
    </row>
    <row r="26" spans="1:15" x14ac:dyDescent="0.25">
      <c r="A26" s="81" t="s">
        <v>67</v>
      </c>
      <c r="B26" s="129">
        <v>0</v>
      </c>
      <c r="C26" s="129">
        <v>0</v>
      </c>
      <c r="D26" s="129">
        <v>0</v>
      </c>
      <c r="E26" s="129">
        <v>0</v>
      </c>
      <c r="F26" s="129">
        <v>0</v>
      </c>
      <c r="G26" s="129">
        <v>0</v>
      </c>
      <c r="H26" s="129">
        <v>0</v>
      </c>
      <c r="I26" s="129">
        <v>0</v>
      </c>
      <c r="J26" s="129">
        <v>0</v>
      </c>
      <c r="K26" s="129">
        <v>0</v>
      </c>
      <c r="L26" s="129">
        <v>0</v>
      </c>
      <c r="M26" s="129">
        <v>0</v>
      </c>
      <c r="N26" s="71">
        <f>SUM(B26:M26)</f>
        <v>0</v>
      </c>
      <c r="O26" s="56" t="s">
        <v>219</v>
      </c>
    </row>
    <row r="27" spans="1:15" x14ac:dyDescent="0.25">
      <c r="A27" s="82" t="s">
        <v>68</v>
      </c>
      <c r="B27" s="129">
        <v>0</v>
      </c>
      <c r="C27" s="129">
        <v>0</v>
      </c>
      <c r="D27" s="129">
        <v>0</v>
      </c>
      <c r="E27" s="129">
        <v>0</v>
      </c>
      <c r="F27" s="129">
        <v>0</v>
      </c>
      <c r="G27" s="129">
        <v>0</v>
      </c>
      <c r="H27" s="129">
        <v>0</v>
      </c>
      <c r="I27" s="129">
        <v>0</v>
      </c>
      <c r="J27" s="129">
        <v>0</v>
      </c>
      <c r="K27" s="129">
        <v>0</v>
      </c>
      <c r="L27" s="129">
        <v>0</v>
      </c>
      <c r="M27" s="129">
        <v>0</v>
      </c>
      <c r="N27" s="76">
        <f>SUM(B27:M27)</f>
        <v>0</v>
      </c>
      <c r="O27" s="56"/>
    </row>
    <row r="28" spans="1:15" x14ac:dyDescent="0.25">
      <c r="A28" s="79" t="s">
        <v>69</v>
      </c>
      <c r="B28" s="78">
        <f t="shared" ref="B28:N28" si="5">B23-B26-B27</f>
        <v>0</v>
      </c>
      <c r="C28" s="78">
        <f t="shared" si="5"/>
        <v>0</v>
      </c>
      <c r="D28" s="78">
        <f t="shared" si="5"/>
        <v>0</v>
      </c>
      <c r="E28" s="78">
        <f t="shared" si="5"/>
        <v>0</v>
      </c>
      <c r="F28" s="78">
        <f t="shared" si="5"/>
        <v>0</v>
      </c>
      <c r="G28" s="78">
        <f t="shared" si="5"/>
        <v>0</v>
      </c>
      <c r="H28" s="78">
        <f t="shared" si="5"/>
        <v>0</v>
      </c>
      <c r="I28" s="78">
        <f t="shared" si="5"/>
        <v>0</v>
      </c>
      <c r="J28" s="78">
        <f t="shared" si="5"/>
        <v>0</v>
      </c>
      <c r="K28" s="78">
        <f t="shared" si="5"/>
        <v>0</v>
      </c>
      <c r="L28" s="78">
        <f t="shared" si="5"/>
        <v>0</v>
      </c>
      <c r="M28" s="78">
        <f t="shared" si="5"/>
        <v>0</v>
      </c>
      <c r="N28" s="78">
        <f t="shared" si="5"/>
        <v>0</v>
      </c>
      <c r="O28" s="80"/>
    </row>
    <row r="29" spans="1:15" x14ac:dyDescent="0.25">
      <c r="A29" s="81" t="s">
        <v>70</v>
      </c>
      <c r="B29" s="129">
        <v>0</v>
      </c>
      <c r="C29" s="129">
        <v>0</v>
      </c>
      <c r="D29" s="129">
        <v>0</v>
      </c>
      <c r="E29" s="129">
        <v>0</v>
      </c>
      <c r="F29" s="129">
        <v>0</v>
      </c>
      <c r="G29" s="129">
        <v>0</v>
      </c>
      <c r="H29" s="129">
        <v>0</v>
      </c>
      <c r="I29" s="129">
        <v>0</v>
      </c>
      <c r="J29" s="129">
        <v>0</v>
      </c>
      <c r="K29" s="129">
        <v>0</v>
      </c>
      <c r="L29" s="129">
        <v>0</v>
      </c>
      <c r="M29" s="129">
        <v>0</v>
      </c>
      <c r="N29" s="71">
        <f t="shared" ref="N29:N48" si="6">SUM(B29:M29)</f>
        <v>0</v>
      </c>
      <c r="O29" s="56"/>
    </row>
    <row r="30" spans="1:15" x14ac:dyDescent="0.25">
      <c r="A30" s="81" t="s">
        <v>72</v>
      </c>
      <c r="B30" s="129">
        <v>0</v>
      </c>
      <c r="C30" s="129">
        <v>0</v>
      </c>
      <c r="D30" s="129">
        <v>0</v>
      </c>
      <c r="E30" s="129">
        <v>0</v>
      </c>
      <c r="F30" s="129">
        <v>0</v>
      </c>
      <c r="G30" s="129">
        <v>0</v>
      </c>
      <c r="H30" s="129">
        <v>0</v>
      </c>
      <c r="I30" s="129">
        <v>0</v>
      </c>
      <c r="J30" s="129">
        <v>0</v>
      </c>
      <c r="K30" s="129">
        <v>0</v>
      </c>
      <c r="L30" s="129">
        <v>0</v>
      </c>
      <c r="M30" s="129">
        <v>0</v>
      </c>
      <c r="N30" s="71">
        <f t="shared" si="6"/>
        <v>0</v>
      </c>
      <c r="O30" s="56"/>
    </row>
    <row r="31" spans="1:15" x14ac:dyDescent="0.25">
      <c r="A31" s="81" t="s">
        <v>73</v>
      </c>
      <c r="B31" s="129">
        <v>0</v>
      </c>
      <c r="C31" s="129">
        <v>0</v>
      </c>
      <c r="D31" s="129">
        <v>0</v>
      </c>
      <c r="E31" s="129">
        <v>0</v>
      </c>
      <c r="F31" s="129">
        <v>0</v>
      </c>
      <c r="G31" s="129">
        <v>0</v>
      </c>
      <c r="H31" s="129">
        <v>0</v>
      </c>
      <c r="I31" s="129">
        <v>0</v>
      </c>
      <c r="J31" s="129">
        <v>0</v>
      </c>
      <c r="K31" s="129">
        <v>0</v>
      </c>
      <c r="L31" s="129">
        <v>0</v>
      </c>
      <c r="M31" s="129">
        <v>0</v>
      </c>
      <c r="N31" s="71">
        <f t="shared" si="6"/>
        <v>0</v>
      </c>
      <c r="O31" s="56"/>
    </row>
    <row r="32" spans="1:15" x14ac:dyDescent="0.25">
      <c r="A32" s="81" t="s">
        <v>74</v>
      </c>
      <c r="B32" s="129">
        <v>0</v>
      </c>
      <c r="C32" s="129">
        <v>0</v>
      </c>
      <c r="D32" s="129">
        <v>0</v>
      </c>
      <c r="E32" s="129">
        <v>0</v>
      </c>
      <c r="F32" s="129">
        <v>0</v>
      </c>
      <c r="G32" s="129">
        <v>0</v>
      </c>
      <c r="H32" s="129">
        <v>0</v>
      </c>
      <c r="I32" s="129">
        <v>0</v>
      </c>
      <c r="J32" s="129">
        <v>0</v>
      </c>
      <c r="K32" s="129">
        <v>0</v>
      </c>
      <c r="L32" s="129">
        <v>0</v>
      </c>
      <c r="M32" s="129">
        <v>0</v>
      </c>
      <c r="N32" s="71">
        <f t="shared" si="6"/>
        <v>0</v>
      </c>
      <c r="O32" s="56"/>
    </row>
    <row r="33" spans="1:15" x14ac:dyDescent="0.25">
      <c r="A33" s="81" t="s">
        <v>87</v>
      </c>
      <c r="B33" s="129">
        <v>0</v>
      </c>
      <c r="C33" s="129">
        <v>0</v>
      </c>
      <c r="D33" s="129">
        <v>0</v>
      </c>
      <c r="E33" s="129">
        <v>0</v>
      </c>
      <c r="F33" s="129">
        <v>0</v>
      </c>
      <c r="G33" s="129">
        <v>0</v>
      </c>
      <c r="H33" s="129">
        <v>0</v>
      </c>
      <c r="I33" s="129">
        <v>0</v>
      </c>
      <c r="J33" s="129">
        <v>0</v>
      </c>
      <c r="K33" s="129">
        <v>0</v>
      </c>
      <c r="L33" s="129">
        <v>0</v>
      </c>
      <c r="M33" s="129">
        <v>0</v>
      </c>
      <c r="N33" s="71">
        <f>SUM(B33:M33)</f>
        <v>0</v>
      </c>
      <c r="O33" s="56" t="s">
        <v>174</v>
      </c>
    </row>
    <row r="34" spans="1:15" x14ac:dyDescent="0.25">
      <c r="A34" s="81" t="s">
        <v>176</v>
      </c>
      <c r="B34" s="129">
        <v>0</v>
      </c>
      <c r="C34" s="129">
        <v>0</v>
      </c>
      <c r="D34" s="129">
        <v>0</v>
      </c>
      <c r="E34" s="129">
        <v>0</v>
      </c>
      <c r="F34" s="129">
        <v>0</v>
      </c>
      <c r="G34" s="129">
        <v>0</v>
      </c>
      <c r="H34" s="129">
        <v>0</v>
      </c>
      <c r="I34" s="129">
        <v>0</v>
      </c>
      <c r="J34" s="129">
        <v>0</v>
      </c>
      <c r="K34" s="129">
        <v>0</v>
      </c>
      <c r="L34" s="129">
        <v>0</v>
      </c>
      <c r="M34" s="129">
        <v>0</v>
      </c>
      <c r="N34" s="71">
        <f>SUM(B34:M34)</f>
        <v>0</v>
      </c>
      <c r="O34" s="56"/>
    </row>
    <row r="35" spans="1:15" x14ac:dyDescent="0.25">
      <c r="A35" s="81" t="s">
        <v>136</v>
      </c>
      <c r="B35" s="129">
        <v>0</v>
      </c>
      <c r="C35" s="129">
        <v>0</v>
      </c>
      <c r="D35" s="129">
        <v>0</v>
      </c>
      <c r="E35" s="129">
        <v>0</v>
      </c>
      <c r="F35" s="129">
        <v>0</v>
      </c>
      <c r="G35" s="129">
        <v>0</v>
      </c>
      <c r="H35" s="129">
        <v>0</v>
      </c>
      <c r="I35" s="129">
        <v>0</v>
      </c>
      <c r="J35" s="129">
        <v>0</v>
      </c>
      <c r="K35" s="129">
        <v>0</v>
      </c>
      <c r="L35" s="129">
        <v>0</v>
      </c>
      <c r="M35" s="129">
        <v>0</v>
      </c>
      <c r="N35" s="71">
        <f>SUM(B35:M35)</f>
        <v>0</v>
      </c>
      <c r="O35" s="56"/>
    </row>
    <row r="36" spans="1:15" x14ac:dyDescent="0.25">
      <c r="A36" s="81" t="s">
        <v>135</v>
      </c>
      <c r="B36" s="129">
        <v>0</v>
      </c>
      <c r="C36" s="129">
        <v>0</v>
      </c>
      <c r="D36" s="129">
        <v>0</v>
      </c>
      <c r="E36" s="129">
        <v>0</v>
      </c>
      <c r="F36" s="129">
        <v>0</v>
      </c>
      <c r="G36" s="129">
        <v>0</v>
      </c>
      <c r="H36" s="129">
        <v>0</v>
      </c>
      <c r="I36" s="129">
        <v>0</v>
      </c>
      <c r="J36" s="129">
        <v>0</v>
      </c>
      <c r="K36" s="129">
        <v>0</v>
      </c>
      <c r="L36" s="129">
        <v>0</v>
      </c>
      <c r="M36" s="129">
        <v>0</v>
      </c>
      <c r="N36" s="71">
        <f>SUM(B36:M36)</f>
        <v>0</v>
      </c>
      <c r="O36" s="56"/>
    </row>
    <row r="37" spans="1:15" x14ac:dyDescent="0.25">
      <c r="A37" s="81" t="s">
        <v>77</v>
      </c>
      <c r="B37" s="129">
        <v>0</v>
      </c>
      <c r="C37" s="129">
        <v>0</v>
      </c>
      <c r="D37" s="129">
        <v>0</v>
      </c>
      <c r="E37" s="129">
        <v>0</v>
      </c>
      <c r="F37" s="129">
        <v>0</v>
      </c>
      <c r="G37" s="129">
        <v>0</v>
      </c>
      <c r="H37" s="129">
        <v>0</v>
      </c>
      <c r="I37" s="129">
        <v>0</v>
      </c>
      <c r="J37" s="129">
        <v>0</v>
      </c>
      <c r="K37" s="129">
        <v>0</v>
      </c>
      <c r="L37" s="129">
        <v>0</v>
      </c>
      <c r="M37" s="129">
        <v>0</v>
      </c>
      <c r="N37" s="71">
        <f>SUM(B37:M37)</f>
        <v>0</v>
      </c>
      <c r="O37" s="56"/>
    </row>
    <row r="38" spans="1:15" x14ac:dyDescent="0.25">
      <c r="A38" s="81" t="s">
        <v>75</v>
      </c>
      <c r="B38" s="129">
        <v>0</v>
      </c>
      <c r="C38" s="129">
        <v>0</v>
      </c>
      <c r="D38" s="129">
        <v>0</v>
      </c>
      <c r="E38" s="129">
        <v>0</v>
      </c>
      <c r="F38" s="129">
        <v>0</v>
      </c>
      <c r="G38" s="129">
        <v>0</v>
      </c>
      <c r="H38" s="129">
        <v>0</v>
      </c>
      <c r="I38" s="129">
        <v>0</v>
      </c>
      <c r="J38" s="129">
        <v>0</v>
      </c>
      <c r="K38" s="129">
        <v>0</v>
      </c>
      <c r="L38" s="129">
        <v>0</v>
      </c>
      <c r="M38" s="129">
        <v>0</v>
      </c>
      <c r="N38" s="71">
        <f t="shared" si="6"/>
        <v>0</v>
      </c>
      <c r="O38" s="56"/>
    </row>
    <row r="39" spans="1:15" ht="30" x14ac:dyDescent="0.25">
      <c r="A39" s="81" t="s">
        <v>78</v>
      </c>
      <c r="B39" s="129">
        <v>0</v>
      </c>
      <c r="C39" s="129">
        <v>0</v>
      </c>
      <c r="D39" s="129">
        <v>0</v>
      </c>
      <c r="E39" s="129">
        <v>0</v>
      </c>
      <c r="F39" s="129">
        <v>0</v>
      </c>
      <c r="G39" s="129">
        <v>0</v>
      </c>
      <c r="H39" s="129">
        <v>0</v>
      </c>
      <c r="I39" s="129">
        <v>0</v>
      </c>
      <c r="J39" s="129">
        <v>0</v>
      </c>
      <c r="K39" s="129">
        <v>0</v>
      </c>
      <c r="L39" s="129">
        <v>0</v>
      </c>
      <c r="M39" s="129">
        <v>0</v>
      </c>
      <c r="N39" s="71">
        <f t="shared" si="6"/>
        <v>0</v>
      </c>
      <c r="O39" s="190" t="s">
        <v>315</v>
      </c>
    </row>
    <row r="40" spans="1:15" x14ac:dyDescent="0.25">
      <c r="A40" s="81" t="s">
        <v>175</v>
      </c>
      <c r="B40" s="129">
        <v>0</v>
      </c>
      <c r="C40" s="129">
        <v>0</v>
      </c>
      <c r="D40" s="129">
        <v>0</v>
      </c>
      <c r="E40" s="129">
        <v>0</v>
      </c>
      <c r="F40" s="129">
        <v>0</v>
      </c>
      <c r="G40" s="129">
        <v>0</v>
      </c>
      <c r="H40" s="129">
        <v>0</v>
      </c>
      <c r="I40" s="129">
        <v>0</v>
      </c>
      <c r="J40" s="129">
        <v>0</v>
      </c>
      <c r="K40" s="129">
        <v>0</v>
      </c>
      <c r="L40" s="129">
        <v>0</v>
      </c>
      <c r="M40" s="129">
        <v>0</v>
      </c>
      <c r="N40" s="71">
        <f t="shared" si="6"/>
        <v>0</v>
      </c>
      <c r="O40" s="56"/>
    </row>
    <row r="41" spans="1:15" x14ac:dyDescent="0.25">
      <c r="A41" s="81" t="s">
        <v>80</v>
      </c>
      <c r="B41" s="129">
        <v>0</v>
      </c>
      <c r="C41" s="129">
        <v>0</v>
      </c>
      <c r="D41" s="129">
        <v>0</v>
      </c>
      <c r="E41" s="129">
        <v>0</v>
      </c>
      <c r="F41" s="129">
        <v>0</v>
      </c>
      <c r="G41" s="129">
        <v>0</v>
      </c>
      <c r="H41" s="129">
        <v>0</v>
      </c>
      <c r="I41" s="129">
        <v>0</v>
      </c>
      <c r="J41" s="129">
        <v>0</v>
      </c>
      <c r="K41" s="129">
        <v>0</v>
      </c>
      <c r="L41" s="129">
        <v>0</v>
      </c>
      <c r="M41" s="129">
        <v>0</v>
      </c>
      <c r="N41" s="71">
        <f t="shared" si="6"/>
        <v>0</v>
      </c>
      <c r="O41" s="56"/>
    </row>
    <row r="42" spans="1:15" x14ac:dyDescent="0.25">
      <c r="A42" s="81" t="s">
        <v>177</v>
      </c>
      <c r="B42" s="129">
        <v>0</v>
      </c>
      <c r="C42" s="129">
        <v>0</v>
      </c>
      <c r="D42" s="129">
        <v>0</v>
      </c>
      <c r="E42" s="129">
        <v>0</v>
      </c>
      <c r="F42" s="129">
        <v>0</v>
      </c>
      <c r="G42" s="129">
        <v>0</v>
      </c>
      <c r="H42" s="129">
        <v>0</v>
      </c>
      <c r="I42" s="129">
        <v>0</v>
      </c>
      <c r="J42" s="129">
        <v>0</v>
      </c>
      <c r="K42" s="129">
        <v>0</v>
      </c>
      <c r="L42" s="129">
        <v>0</v>
      </c>
      <c r="M42" s="129">
        <v>0</v>
      </c>
      <c r="N42" s="71">
        <f t="shared" si="6"/>
        <v>0</v>
      </c>
      <c r="O42" s="56" t="s">
        <v>0</v>
      </c>
    </row>
    <row r="43" spans="1:15" x14ac:dyDescent="0.25">
      <c r="A43" s="81" t="s">
        <v>172</v>
      </c>
      <c r="B43" s="129">
        <v>0</v>
      </c>
      <c r="C43" s="129">
        <v>0</v>
      </c>
      <c r="D43" s="129">
        <v>0</v>
      </c>
      <c r="E43" s="129">
        <v>0</v>
      </c>
      <c r="F43" s="129">
        <v>0</v>
      </c>
      <c r="G43" s="129">
        <v>0</v>
      </c>
      <c r="H43" s="129">
        <v>0</v>
      </c>
      <c r="I43" s="129">
        <v>0</v>
      </c>
      <c r="J43" s="129">
        <v>0</v>
      </c>
      <c r="K43" s="129">
        <v>0</v>
      </c>
      <c r="L43" s="129">
        <v>0</v>
      </c>
      <c r="M43" s="129">
        <v>0</v>
      </c>
      <c r="N43" s="71">
        <f t="shared" si="6"/>
        <v>0</v>
      </c>
      <c r="O43" s="56" t="s">
        <v>0</v>
      </c>
    </row>
    <row r="44" spans="1:15" x14ac:dyDescent="0.25">
      <c r="A44" s="81" t="s">
        <v>173</v>
      </c>
      <c r="B44" s="129">
        <v>0</v>
      </c>
      <c r="C44" s="129">
        <v>0</v>
      </c>
      <c r="D44" s="129">
        <v>0</v>
      </c>
      <c r="E44" s="129">
        <v>0</v>
      </c>
      <c r="F44" s="129">
        <v>0</v>
      </c>
      <c r="G44" s="129">
        <v>0</v>
      </c>
      <c r="H44" s="129">
        <v>0</v>
      </c>
      <c r="I44" s="129">
        <v>0</v>
      </c>
      <c r="J44" s="129">
        <v>0</v>
      </c>
      <c r="K44" s="129">
        <v>0</v>
      </c>
      <c r="L44" s="129">
        <v>0</v>
      </c>
      <c r="M44" s="129">
        <v>0</v>
      </c>
      <c r="N44" s="71">
        <f t="shared" si="6"/>
        <v>0</v>
      </c>
      <c r="O44" s="56" t="s">
        <v>0</v>
      </c>
    </row>
    <row r="45" spans="1:15" x14ac:dyDescent="0.25">
      <c r="A45" s="81" t="s">
        <v>178</v>
      </c>
      <c r="B45" s="129">
        <v>0</v>
      </c>
      <c r="C45" s="129">
        <v>0</v>
      </c>
      <c r="D45" s="129">
        <v>0</v>
      </c>
      <c r="E45" s="129">
        <v>0</v>
      </c>
      <c r="F45" s="129">
        <v>0</v>
      </c>
      <c r="G45" s="129">
        <v>0</v>
      </c>
      <c r="H45" s="129">
        <v>0</v>
      </c>
      <c r="I45" s="129">
        <v>0</v>
      </c>
      <c r="J45" s="129">
        <v>0</v>
      </c>
      <c r="K45" s="129">
        <v>0</v>
      </c>
      <c r="L45" s="129">
        <v>0</v>
      </c>
      <c r="M45" s="129">
        <v>0</v>
      </c>
      <c r="N45" s="71">
        <f t="shared" si="6"/>
        <v>0</v>
      </c>
      <c r="O45" s="56" t="s">
        <v>0</v>
      </c>
    </row>
    <row r="46" spans="1:15" x14ac:dyDescent="0.25">
      <c r="A46" s="81" t="s">
        <v>182</v>
      </c>
      <c r="B46" s="129">
        <v>0</v>
      </c>
      <c r="C46" s="129">
        <v>0</v>
      </c>
      <c r="D46" s="129">
        <v>0</v>
      </c>
      <c r="E46" s="129">
        <v>0</v>
      </c>
      <c r="F46" s="129">
        <v>0</v>
      </c>
      <c r="G46" s="129">
        <v>0</v>
      </c>
      <c r="H46" s="129">
        <v>0</v>
      </c>
      <c r="I46" s="129">
        <v>0</v>
      </c>
      <c r="J46" s="129">
        <v>0</v>
      </c>
      <c r="K46" s="129">
        <v>0</v>
      </c>
      <c r="L46" s="129">
        <v>0</v>
      </c>
      <c r="M46" s="129">
        <v>0</v>
      </c>
      <c r="N46" s="71">
        <f t="shared" si="6"/>
        <v>0</v>
      </c>
      <c r="O46" s="56" t="s">
        <v>0</v>
      </c>
    </row>
    <row r="47" spans="1:15" x14ac:dyDescent="0.25">
      <c r="A47" s="81" t="s">
        <v>86</v>
      </c>
      <c r="B47" s="129">
        <v>0</v>
      </c>
      <c r="C47" s="129">
        <v>0</v>
      </c>
      <c r="D47" s="129">
        <v>0</v>
      </c>
      <c r="E47" s="129">
        <v>0</v>
      </c>
      <c r="F47" s="129">
        <v>0</v>
      </c>
      <c r="G47" s="129">
        <v>0</v>
      </c>
      <c r="H47" s="129">
        <v>0</v>
      </c>
      <c r="I47" s="129">
        <v>0</v>
      </c>
      <c r="J47" s="129">
        <v>0</v>
      </c>
      <c r="K47" s="129">
        <v>0</v>
      </c>
      <c r="L47" s="129">
        <v>0</v>
      </c>
      <c r="M47" s="129">
        <v>0</v>
      </c>
      <c r="N47" s="71">
        <f t="shared" ref="N47" si="7">SUM(B47:M47)</f>
        <v>0</v>
      </c>
      <c r="O47" s="56"/>
    </row>
    <row r="48" spans="1:15" x14ac:dyDescent="0.25">
      <c r="A48" s="79" t="s">
        <v>88</v>
      </c>
      <c r="B48" s="78">
        <f t="shared" ref="B48:M48" si="8">SUM(B29:B47)</f>
        <v>0</v>
      </c>
      <c r="C48" s="78">
        <f t="shared" si="8"/>
        <v>0</v>
      </c>
      <c r="D48" s="78">
        <f t="shared" si="8"/>
        <v>0</v>
      </c>
      <c r="E48" s="78">
        <f t="shared" si="8"/>
        <v>0</v>
      </c>
      <c r="F48" s="78">
        <f t="shared" si="8"/>
        <v>0</v>
      </c>
      <c r="G48" s="78">
        <f t="shared" si="8"/>
        <v>0</v>
      </c>
      <c r="H48" s="78">
        <f t="shared" si="8"/>
        <v>0</v>
      </c>
      <c r="I48" s="78">
        <f t="shared" si="8"/>
        <v>0</v>
      </c>
      <c r="J48" s="78">
        <f t="shared" si="8"/>
        <v>0</v>
      </c>
      <c r="K48" s="78">
        <f t="shared" si="8"/>
        <v>0</v>
      </c>
      <c r="L48" s="78">
        <f t="shared" si="8"/>
        <v>0</v>
      </c>
      <c r="M48" s="78">
        <f t="shared" si="8"/>
        <v>0</v>
      </c>
      <c r="N48" s="78">
        <f t="shared" si="6"/>
        <v>0</v>
      </c>
      <c r="O48" s="83" t="s">
        <v>0</v>
      </c>
    </row>
    <row r="49" spans="1:15" x14ac:dyDescent="0.25">
      <c r="A49" s="79" t="s">
        <v>316</v>
      </c>
      <c r="B49" s="78">
        <f t="shared" ref="B49:N49" si="9">B28-B48</f>
        <v>0</v>
      </c>
      <c r="C49" s="78">
        <f t="shared" si="9"/>
        <v>0</v>
      </c>
      <c r="D49" s="78">
        <f t="shared" si="9"/>
        <v>0</v>
      </c>
      <c r="E49" s="78">
        <f t="shared" si="9"/>
        <v>0</v>
      </c>
      <c r="F49" s="78">
        <f t="shared" si="9"/>
        <v>0</v>
      </c>
      <c r="G49" s="78">
        <f t="shared" si="9"/>
        <v>0</v>
      </c>
      <c r="H49" s="78">
        <f t="shared" si="9"/>
        <v>0</v>
      </c>
      <c r="I49" s="78">
        <f t="shared" si="9"/>
        <v>0</v>
      </c>
      <c r="J49" s="78">
        <f t="shared" si="9"/>
        <v>0</v>
      </c>
      <c r="K49" s="78">
        <f t="shared" si="9"/>
        <v>0</v>
      </c>
      <c r="L49" s="78">
        <f t="shared" si="9"/>
        <v>0</v>
      </c>
      <c r="M49" s="78">
        <f t="shared" si="9"/>
        <v>0</v>
      </c>
      <c r="N49" s="78">
        <f t="shared" si="9"/>
        <v>0</v>
      </c>
      <c r="O49" s="162"/>
    </row>
    <row r="50" spans="1:15" x14ac:dyDescent="0.25">
      <c r="A50" s="191"/>
      <c r="B50" s="191"/>
      <c r="C50" s="191"/>
      <c r="D50" s="191"/>
      <c r="E50" s="191"/>
      <c r="F50" s="191"/>
      <c r="G50" s="191"/>
      <c r="H50" s="191"/>
      <c r="I50" s="191"/>
      <c r="J50" s="191"/>
      <c r="K50" s="191"/>
      <c r="L50" s="191"/>
      <c r="M50" s="192"/>
      <c r="N50" s="191"/>
      <c r="O50" s="191"/>
    </row>
    <row r="52" spans="1:15" x14ac:dyDescent="0.25">
      <c r="A52" s="122" t="s">
        <v>212</v>
      </c>
      <c r="B52" s="119">
        <f>SUM(B55,B60,B65,B70,B75)</f>
        <v>0</v>
      </c>
      <c r="C52" s="119">
        <f t="shared" ref="C52:M52" si="10">SUM(C55,C60,C65,C70,C75)</f>
        <v>0</v>
      </c>
      <c r="D52" s="119">
        <f t="shared" si="10"/>
        <v>0</v>
      </c>
      <c r="E52" s="119">
        <f t="shared" si="10"/>
        <v>0</v>
      </c>
      <c r="F52" s="119">
        <f t="shared" si="10"/>
        <v>0</v>
      </c>
      <c r="G52" s="119">
        <f t="shared" si="10"/>
        <v>0</v>
      </c>
      <c r="H52" s="119">
        <f t="shared" si="10"/>
        <v>0</v>
      </c>
      <c r="I52" s="119">
        <f t="shared" si="10"/>
        <v>0</v>
      </c>
      <c r="J52" s="119">
        <f t="shared" si="10"/>
        <v>0</v>
      </c>
      <c r="K52" s="119">
        <f t="shared" si="10"/>
        <v>0</v>
      </c>
      <c r="L52" s="119">
        <f t="shared" si="10"/>
        <v>0</v>
      </c>
      <c r="M52" s="119">
        <f t="shared" si="10"/>
        <v>0</v>
      </c>
      <c r="N52" s="124">
        <f t="shared" ref="N52" si="11">SUM(B52:M52)</f>
        <v>0</v>
      </c>
    </row>
    <row r="53" spans="1:15" x14ac:dyDescent="0.25">
      <c r="A53" s="123"/>
      <c r="I53" s="120"/>
    </row>
    <row r="54" spans="1:15" x14ac:dyDescent="0.25">
      <c r="A54" s="122" t="s">
        <v>54</v>
      </c>
      <c r="B54" s="100"/>
      <c r="C54" s="100"/>
      <c r="D54" s="100"/>
      <c r="E54" s="100"/>
      <c r="F54" s="100"/>
      <c r="G54" s="100"/>
      <c r="H54" s="100"/>
      <c r="I54" s="100"/>
      <c r="J54" s="100"/>
      <c r="K54" s="100"/>
      <c r="L54" s="100"/>
      <c r="M54" s="100"/>
      <c r="N54" s="100"/>
    </row>
    <row r="55" spans="1:15" x14ac:dyDescent="0.25">
      <c r="A55" s="104" t="s">
        <v>201</v>
      </c>
      <c r="B55" s="201">
        <v>0</v>
      </c>
      <c r="C55" s="201">
        <v>0</v>
      </c>
      <c r="D55" s="201">
        <v>0</v>
      </c>
      <c r="E55" s="201">
        <v>0</v>
      </c>
      <c r="F55" s="201">
        <v>0</v>
      </c>
      <c r="G55" s="201">
        <v>0</v>
      </c>
      <c r="H55" s="201">
        <v>0</v>
      </c>
      <c r="I55" s="201">
        <v>0</v>
      </c>
      <c r="J55" s="201">
        <v>0</v>
      </c>
      <c r="K55" s="201">
        <v>0</v>
      </c>
      <c r="L55" s="201">
        <v>0</v>
      </c>
      <c r="M55" s="201">
        <v>0</v>
      </c>
      <c r="N55">
        <f t="shared" ref="N55" si="12">SUM(B55:M55)</f>
        <v>0</v>
      </c>
      <c r="O55" s="102" t="s">
        <v>211</v>
      </c>
    </row>
    <row r="56" spans="1:15" x14ac:dyDescent="0.25">
      <c r="A56" s="104" t="s">
        <v>202</v>
      </c>
      <c r="B56" s="201">
        <v>0</v>
      </c>
      <c r="C56" s="201">
        <v>0</v>
      </c>
      <c r="D56" s="201">
        <v>0</v>
      </c>
      <c r="E56" s="201">
        <v>0</v>
      </c>
      <c r="F56" s="201">
        <v>0</v>
      </c>
      <c r="G56" s="201">
        <v>0</v>
      </c>
      <c r="H56" s="201">
        <v>0</v>
      </c>
      <c r="I56" s="201">
        <v>0</v>
      </c>
      <c r="J56" s="201">
        <v>0</v>
      </c>
      <c r="K56" s="201">
        <v>0</v>
      </c>
      <c r="L56" s="201">
        <v>0</v>
      </c>
      <c r="M56" s="201">
        <v>0</v>
      </c>
      <c r="N56" s="101"/>
    </row>
    <row r="57" spans="1:15" x14ac:dyDescent="0.25">
      <c r="A57" s="79" t="s">
        <v>203</v>
      </c>
      <c r="B57" s="78">
        <f>B55*B56</f>
        <v>0</v>
      </c>
      <c r="C57" s="78">
        <f t="shared" ref="C57:M57" si="13">C55*C56</f>
        <v>0</v>
      </c>
      <c r="D57" s="78">
        <f t="shared" si="13"/>
        <v>0</v>
      </c>
      <c r="E57" s="78">
        <f t="shared" si="13"/>
        <v>0</v>
      </c>
      <c r="F57" s="78">
        <f t="shared" si="13"/>
        <v>0</v>
      </c>
      <c r="G57" s="78">
        <f t="shared" si="13"/>
        <v>0</v>
      </c>
      <c r="H57" s="78">
        <f t="shared" si="13"/>
        <v>0</v>
      </c>
      <c r="I57" s="78">
        <f t="shared" si="13"/>
        <v>0</v>
      </c>
      <c r="J57" s="78">
        <f t="shared" si="13"/>
        <v>0</v>
      </c>
      <c r="K57" s="78">
        <f t="shared" si="13"/>
        <v>0</v>
      </c>
      <c r="L57" s="78">
        <f t="shared" si="13"/>
        <v>0</v>
      </c>
      <c r="M57" s="78">
        <f t="shared" si="13"/>
        <v>0</v>
      </c>
      <c r="N57" s="78">
        <f t="shared" ref="N57" si="14">SUM(B57:M57)</f>
        <v>0</v>
      </c>
    </row>
    <row r="58" spans="1:15" x14ac:dyDescent="0.25">
      <c r="A58" s="65"/>
      <c r="B58" s="65"/>
      <c r="C58" s="65"/>
      <c r="D58" s="65"/>
      <c r="E58" s="65"/>
      <c r="F58" s="65"/>
      <c r="G58" s="65"/>
      <c r="H58" s="65"/>
      <c r="I58" s="65"/>
      <c r="J58" s="65"/>
      <c r="K58" s="65"/>
      <c r="L58" s="65"/>
      <c r="M58" s="65"/>
      <c r="N58" s="65"/>
    </row>
    <row r="59" spans="1:15" x14ac:dyDescent="0.25">
      <c r="A59" s="122" t="s">
        <v>132</v>
      </c>
      <c r="B59" s="122"/>
      <c r="C59" s="122"/>
      <c r="D59" s="122"/>
      <c r="E59" s="122"/>
      <c r="F59" s="122"/>
      <c r="G59" s="122"/>
      <c r="H59" s="122"/>
      <c r="I59" s="122"/>
      <c r="J59" s="122"/>
      <c r="K59" s="122"/>
      <c r="L59" s="122"/>
      <c r="M59" s="122"/>
      <c r="N59" s="122"/>
    </row>
    <row r="60" spans="1:15" x14ac:dyDescent="0.25">
      <c r="A60" s="104" t="s">
        <v>201</v>
      </c>
      <c r="B60" s="201">
        <v>0</v>
      </c>
      <c r="C60" s="201">
        <v>0</v>
      </c>
      <c r="D60" s="201">
        <v>0</v>
      </c>
      <c r="E60" s="201">
        <v>0</v>
      </c>
      <c r="F60" s="201">
        <v>0</v>
      </c>
      <c r="G60" s="201">
        <v>0</v>
      </c>
      <c r="H60" s="201">
        <v>0</v>
      </c>
      <c r="I60" s="201">
        <v>0</v>
      </c>
      <c r="J60" s="201">
        <v>0</v>
      </c>
      <c r="K60" s="201">
        <v>0</v>
      </c>
      <c r="L60" s="201">
        <v>0</v>
      </c>
      <c r="M60" s="201">
        <v>0</v>
      </c>
      <c r="N60">
        <f t="shared" ref="N60" si="15">SUM(B60:M60)</f>
        <v>0</v>
      </c>
    </row>
    <row r="61" spans="1:15" x14ac:dyDescent="0.25">
      <c r="A61" s="104" t="s">
        <v>202</v>
      </c>
      <c r="B61" s="201">
        <v>0</v>
      </c>
      <c r="C61" s="201">
        <v>0</v>
      </c>
      <c r="D61" s="201">
        <v>0</v>
      </c>
      <c r="E61" s="201">
        <v>0</v>
      </c>
      <c r="F61" s="201">
        <v>0</v>
      </c>
      <c r="G61" s="201">
        <v>0</v>
      </c>
      <c r="H61" s="201">
        <v>0</v>
      </c>
      <c r="I61" s="201">
        <v>0</v>
      </c>
      <c r="J61" s="201">
        <v>0</v>
      </c>
      <c r="K61" s="201">
        <v>0</v>
      </c>
      <c r="L61" s="201">
        <v>0</v>
      </c>
      <c r="M61" s="201">
        <v>0</v>
      </c>
      <c r="N61" s="101"/>
    </row>
    <row r="62" spans="1:15" x14ac:dyDescent="0.25">
      <c r="A62" s="79" t="s">
        <v>204</v>
      </c>
      <c r="B62" s="78">
        <f t="shared" ref="B62:H62" si="16">B60*B61</f>
        <v>0</v>
      </c>
      <c r="C62" s="78">
        <f t="shared" si="16"/>
        <v>0</v>
      </c>
      <c r="D62" s="78">
        <f t="shared" si="16"/>
        <v>0</v>
      </c>
      <c r="E62" s="78">
        <f t="shared" si="16"/>
        <v>0</v>
      </c>
      <c r="F62" s="78">
        <f t="shared" si="16"/>
        <v>0</v>
      </c>
      <c r="G62" s="78">
        <f t="shared" si="16"/>
        <v>0</v>
      </c>
      <c r="H62" s="78">
        <f t="shared" si="16"/>
        <v>0</v>
      </c>
      <c r="I62" s="78">
        <f>I60*I61</f>
        <v>0</v>
      </c>
      <c r="J62" s="78">
        <f t="shared" ref="J62:M62" si="17">J60*J61</f>
        <v>0</v>
      </c>
      <c r="K62" s="78">
        <f t="shared" si="17"/>
        <v>0</v>
      </c>
      <c r="L62" s="78">
        <f t="shared" si="17"/>
        <v>0</v>
      </c>
      <c r="M62" s="78">
        <f t="shared" si="17"/>
        <v>0</v>
      </c>
      <c r="N62" s="78">
        <f t="shared" ref="N62" si="18">SUM(B62:M62)</f>
        <v>0</v>
      </c>
    </row>
    <row r="63" spans="1:15" x14ac:dyDescent="0.25">
      <c r="A63" s="65"/>
      <c r="B63" s="65"/>
      <c r="C63" s="65"/>
      <c r="D63" s="65"/>
      <c r="E63" s="65"/>
      <c r="F63" s="65"/>
      <c r="G63" s="65"/>
      <c r="H63" s="65"/>
      <c r="I63" s="65"/>
      <c r="J63" s="65"/>
      <c r="K63" s="65"/>
      <c r="L63" s="65"/>
      <c r="M63" s="65"/>
      <c r="N63" s="65"/>
    </row>
    <row r="64" spans="1:15" x14ac:dyDescent="0.25">
      <c r="A64" s="122" t="s">
        <v>55</v>
      </c>
      <c r="B64" s="122"/>
      <c r="C64" s="122"/>
      <c r="D64" s="122"/>
      <c r="E64" s="122"/>
      <c r="F64" s="122"/>
      <c r="G64" s="122"/>
      <c r="H64" s="122"/>
      <c r="I64" s="122"/>
      <c r="J64" s="122"/>
      <c r="K64" s="122"/>
      <c r="L64" s="122"/>
      <c r="M64" s="122"/>
      <c r="N64" s="122"/>
    </row>
    <row r="65" spans="1:14" x14ac:dyDescent="0.25">
      <c r="A65" s="104" t="s">
        <v>201</v>
      </c>
      <c r="B65" s="201">
        <v>0</v>
      </c>
      <c r="C65" s="201">
        <v>0</v>
      </c>
      <c r="D65" s="201">
        <v>0</v>
      </c>
      <c r="E65" s="201">
        <v>0</v>
      </c>
      <c r="F65" s="201">
        <v>0</v>
      </c>
      <c r="G65" s="201">
        <v>0</v>
      </c>
      <c r="H65" s="201">
        <v>0</v>
      </c>
      <c r="I65" s="201">
        <v>0</v>
      </c>
      <c r="J65" s="201">
        <v>0</v>
      </c>
      <c r="K65" s="201">
        <v>0</v>
      </c>
      <c r="L65" s="201">
        <v>0</v>
      </c>
      <c r="M65" s="201">
        <v>0</v>
      </c>
      <c r="N65">
        <f t="shared" ref="N65" si="19">SUM(B65:M65)</f>
        <v>0</v>
      </c>
    </row>
    <row r="66" spans="1:14" x14ac:dyDescent="0.25">
      <c r="A66" s="104" t="s">
        <v>202</v>
      </c>
      <c r="B66" s="201">
        <v>0</v>
      </c>
      <c r="C66" s="201">
        <v>0</v>
      </c>
      <c r="D66" s="201">
        <v>0</v>
      </c>
      <c r="E66" s="201">
        <v>0</v>
      </c>
      <c r="F66" s="201">
        <v>0</v>
      </c>
      <c r="G66" s="201">
        <v>0</v>
      </c>
      <c r="H66" s="201">
        <v>0</v>
      </c>
      <c r="I66" s="201">
        <v>0</v>
      </c>
      <c r="J66" s="201">
        <v>0</v>
      </c>
      <c r="K66" s="201">
        <v>0</v>
      </c>
      <c r="L66" s="201">
        <v>0</v>
      </c>
      <c r="M66" s="201">
        <v>0</v>
      </c>
      <c r="N66" s="101"/>
    </row>
    <row r="67" spans="1:14" x14ac:dyDescent="0.25">
      <c r="A67" s="79" t="s">
        <v>205</v>
      </c>
      <c r="B67" s="78">
        <f t="shared" ref="B67:H67" si="20">B65*B66</f>
        <v>0</v>
      </c>
      <c r="C67" s="78">
        <f t="shared" si="20"/>
        <v>0</v>
      </c>
      <c r="D67" s="78">
        <f t="shared" si="20"/>
        <v>0</v>
      </c>
      <c r="E67" s="78">
        <f t="shared" si="20"/>
        <v>0</v>
      </c>
      <c r="F67" s="78">
        <f t="shared" si="20"/>
        <v>0</v>
      </c>
      <c r="G67" s="78">
        <f t="shared" si="20"/>
        <v>0</v>
      </c>
      <c r="H67" s="78">
        <f t="shared" si="20"/>
        <v>0</v>
      </c>
      <c r="I67" s="78">
        <f>I65*I66</f>
        <v>0</v>
      </c>
      <c r="J67" s="78">
        <f t="shared" ref="J67:M67" si="21">J65*J66</f>
        <v>0</v>
      </c>
      <c r="K67" s="78">
        <f t="shared" si="21"/>
        <v>0</v>
      </c>
      <c r="L67" s="78">
        <f t="shared" si="21"/>
        <v>0</v>
      </c>
      <c r="M67" s="78">
        <f t="shared" si="21"/>
        <v>0</v>
      </c>
      <c r="N67" s="78">
        <f t="shared" ref="N67" si="22">SUM(B67:M67)</f>
        <v>0</v>
      </c>
    </row>
    <row r="68" spans="1:14" x14ac:dyDescent="0.25">
      <c r="A68" s="65"/>
      <c r="B68" s="65"/>
      <c r="C68" s="65"/>
      <c r="D68" s="65"/>
      <c r="E68" s="65"/>
      <c r="F68" s="65"/>
      <c r="G68" s="65"/>
      <c r="H68" s="65"/>
      <c r="I68" s="65"/>
      <c r="J68" s="65"/>
      <c r="K68" s="65"/>
      <c r="L68" s="65"/>
      <c r="M68" s="65"/>
      <c r="N68" s="65"/>
    </row>
    <row r="69" spans="1:14" x14ac:dyDescent="0.25">
      <c r="A69" s="122" t="s">
        <v>56</v>
      </c>
      <c r="B69" s="122"/>
      <c r="C69" s="122"/>
      <c r="D69" s="122"/>
      <c r="E69" s="122"/>
      <c r="F69" s="122"/>
      <c r="G69" s="122"/>
      <c r="H69" s="122"/>
      <c r="I69" s="122"/>
      <c r="J69" s="122"/>
      <c r="K69" s="122"/>
      <c r="L69" s="122"/>
      <c r="M69" s="122"/>
      <c r="N69" s="122"/>
    </row>
    <row r="70" spans="1:14" x14ac:dyDescent="0.25">
      <c r="A70" s="104" t="s">
        <v>201</v>
      </c>
      <c r="B70" s="201">
        <v>0</v>
      </c>
      <c r="C70" s="201">
        <v>0</v>
      </c>
      <c r="D70" s="201">
        <v>0</v>
      </c>
      <c r="E70" s="201">
        <v>0</v>
      </c>
      <c r="F70" s="201">
        <v>0</v>
      </c>
      <c r="G70" s="201">
        <v>0</v>
      </c>
      <c r="H70" s="201">
        <v>0</v>
      </c>
      <c r="I70" s="201">
        <v>0</v>
      </c>
      <c r="J70" s="201">
        <v>0</v>
      </c>
      <c r="K70" s="201">
        <v>0</v>
      </c>
      <c r="L70" s="201">
        <v>0</v>
      </c>
      <c r="M70" s="201">
        <v>0</v>
      </c>
      <c r="N70">
        <f t="shared" ref="N70" si="23">SUM(B70:M70)</f>
        <v>0</v>
      </c>
    </row>
    <row r="71" spans="1:14" x14ac:dyDescent="0.25">
      <c r="A71" s="104" t="s">
        <v>202</v>
      </c>
      <c r="B71" s="201">
        <v>0</v>
      </c>
      <c r="C71" s="201">
        <v>0</v>
      </c>
      <c r="D71" s="201">
        <v>0</v>
      </c>
      <c r="E71" s="201">
        <v>0</v>
      </c>
      <c r="F71" s="201">
        <v>0</v>
      </c>
      <c r="G71" s="201">
        <v>0</v>
      </c>
      <c r="H71" s="201">
        <v>0</v>
      </c>
      <c r="I71" s="201">
        <v>0</v>
      </c>
      <c r="J71" s="201">
        <v>0</v>
      </c>
      <c r="K71" s="201">
        <v>0</v>
      </c>
      <c r="L71" s="201">
        <v>0</v>
      </c>
      <c r="M71" s="201">
        <v>0</v>
      </c>
      <c r="N71" s="101"/>
    </row>
    <row r="72" spans="1:14" x14ac:dyDescent="0.25">
      <c r="A72" s="79" t="s">
        <v>206</v>
      </c>
      <c r="B72" s="78">
        <f t="shared" ref="B72:H72" si="24">B70*B71</f>
        <v>0</v>
      </c>
      <c r="C72" s="78">
        <f t="shared" si="24"/>
        <v>0</v>
      </c>
      <c r="D72" s="78">
        <f t="shared" si="24"/>
        <v>0</v>
      </c>
      <c r="E72" s="78">
        <f t="shared" si="24"/>
        <v>0</v>
      </c>
      <c r="F72" s="78">
        <f t="shared" si="24"/>
        <v>0</v>
      </c>
      <c r="G72" s="78">
        <f t="shared" si="24"/>
        <v>0</v>
      </c>
      <c r="H72" s="78">
        <f t="shared" si="24"/>
        <v>0</v>
      </c>
      <c r="I72" s="78">
        <f>I70*I71</f>
        <v>0</v>
      </c>
      <c r="J72" s="78">
        <f t="shared" ref="J72:M72" si="25">J70*J71</f>
        <v>0</v>
      </c>
      <c r="K72" s="78">
        <f t="shared" si="25"/>
        <v>0</v>
      </c>
      <c r="L72" s="78">
        <f t="shared" si="25"/>
        <v>0</v>
      </c>
      <c r="M72" s="78">
        <f t="shared" si="25"/>
        <v>0</v>
      </c>
      <c r="N72" s="78">
        <f t="shared" ref="N72" si="26">SUM(B72:M72)</f>
        <v>0</v>
      </c>
    </row>
    <row r="73" spans="1:14" x14ac:dyDescent="0.25">
      <c r="A73" s="65"/>
      <c r="B73" s="65"/>
      <c r="C73" s="65"/>
      <c r="D73" s="65"/>
      <c r="E73" s="65"/>
      <c r="F73" s="65"/>
      <c r="G73" s="65"/>
      <c r="H73" s="65"/>
      <c r="I73" s="65"/>
      <c r="J73" s="65"/>
      <c r="K73" s="65"/>
      <c r="L73" s="65"/>
      <c r="M73" s="65"/>
      <c r="N73" s="65"/>
    </row>
    <row r="74" spans="1:14" x14ac:dyDescent="0.25">
      <c r="A74" s="122" t="s">
        <v>57</v>
      </c>
      <c r="B74" s="122"/>
      <c r="C74" s="122"/>
      <c r="D74" s="122"/>
      <c r="E74" s="122"/>
      <c r="F74" s="122"/>
      <c r="G74" s="122"/>
      <c r="H74" s="122"/>
      <c r="I74" s="122"/>
      <c r="J74" s="122"/>
      <c r="K74" s="122"/>
      <c r="L74" s="122"/>
      <c r="M74" s="122"/>
      <c r="N74" s="122"/>
    </row>
    <row r="75" spans="1:14" x14ac:dyDescent="0.25">
      <c r="A75" s="104" t="s">
        <v>201</v>
      </c>
      <c r="B75" s="201">
        <v>0</v>
      </c>
      <c r="C75" s="201">
        <v>0</v>
      </c>
      <c r="D75" s="201">
        <v>0</v>
      </c>
      <c r="E75" s="201">
        <v>0</v>
      </c>
      <c r="F75" s="201">
        <v>0</v>
      </c>
      <c r="G75" s="201">
        <v>0</v>
      </c>
      <c r="H75" s="201">
        <v>0</v>
      </c>
      <c r="I75" s="201">
        <v>0</v>
      </c>
      <c r="J75" s="201">
        <v>0</v>
      </c>
      <c r="K75" s="201">
        <v>0</v>
      </c>
      <c r="L75" s="201">
        <v>0</v>
      </c>
      <c r="M75" s="201">
        <v>0</v>
      </c>
      <c r="N75">
        <f t="shared" ref="N75" si="27">SUM(B75:M75)</f>
        <v>0</v>
      </c>
    </row>
    <row r="76" spans="1:14" x14ac:dyDescent="0.25">
      <c r="A76" s="104" t="s">
        <v>202</v>
      </c>
      <c r="B76" s="201">
        <v>0</v>
      </c>
      <c r="C76" s="201">
        <v>0</v>
      </c>
      <c r="D76" s="201">
        <v>0</v>
      </c>
      <c r="E76" s="201">
        <v>0</v>
      </c>
      <c r="F76" s="201">
        <v>0</v>
      </c>
      <c r="G76" s="201">
        <v>0</v>
      </c>
      <c r="H76" s="201">
        <v>0</v>
      </c>
      <c r="I76" s="201">
        <v>0</v>
      </c>
      <c r="J76" s="201">
        <v>0</v>
      </c>
      <c r="K76" s="201">
        <v>0</v>
      </c>
      <c r="L76" s="201">
        <v>0</v>
      </c>
      <c r="M76" s="201">
        <v>0</v>
      </c>
      <c r="N76" s="101"/>
    </row>
    <row r="77" spans="1:14" x14ac:dyDescent="0.25">
      <c r="A77" s="79" t="s">
        <v>210</v>
      </c>
      <c r="B77" s="78">
        <f t="shared" ref="B77:H77" si="28">B75*B76</f>
        <v>0</v>
      </c>
      <c r="C77" s="78">
        <f t="shared" si="28"/>
        <v>0</v>
      </c>
      <c r="D77" s="78">
        <f t="shared" si="28"/>
        <v>0</v>
      </c>
      <c r="E77" s="78">
        <f t="shared" si="28"/>
        <v>0</v>
      </c>
      <c r="F77" s="78">
        <f t="shared" si="28"/>
        <v>0</v>
      </c>
      <c r="G77" s="78">
        <f t="shared" si="28"/>
        <v>0</v>
      </c>
      <c r="H77" s="78">
        <f t="shared" si="28"/>
        <v>0</v>
      </c>
      <c r="I77" s="78">
        <f>I75*I76</f>
        <v>0</v>
      </c>
      <c r="J77" s="78">
        <f t="shared" ref="J77:M77" si="29">J75*J76</f>
        <v>0</v>
      </c>
      <c r="K77" s="78">
        <f t="shared" si="29"/>
        <v>0</v>
      </c>
      <c r="L77" s="78">
        <f t="shared" si="29"/>
        <v>0</v>
      </c>
      <c r="M77" s="78">
        <f t="shared" si="29"/>
        <v>0</v>
      </c>
      <c r="N77" s="78">
        <f t="shared" ref="N77" si="30">SUM(B77:M77)</f>
        <v>0</v>
      </c>
    </row>
  </sheetData>
  <mergeCells count="1">
    <mergeCell ref="O2:O5"/>
  </mergeCells>
  <phoneticPr fontId="30" type="noConversion"/>
  <conditionalFormatting sqref="B4">
    <cfRule type="cellIs" dxfId="0" priority="2" operator="equal">
      <formula>0</formula>
    </cfRule>
  </conditionalFormatting>
  <hyperlinks>
    <hyperlink ref="O39" location="Abschreibungen!A1" display="Abschreibungen = Verteilung der der Kosten wichtiger Anschaffungen auf mehrere Jahre. Bitte nicht den vollen Anschaffungsbetrag hier eintragen. Beispiele für die Abschreibungsbeträge finden Sie hier." xr:uid="{649F5282-838C-4BD3-A66A-58A481611A17}"/>
  </hyperlinks>
  <pageMargins left="0.7" right="0.7" top="0.45" bottom="0.51" header="0.3" footer="0.3"/>
  <pageSetup paperSize="9" scale="59" orientation="portrait" r:id="rId1"/>
  <extLst>
    <ext xmlns:x14="http://schemas.microsoft.com/office/spreadsheetml/2009/9/main" uri="{78C0D931-6437-407d-A8EE-F0AAD7539E65}">
      <x14:conditionalFormattings>
        <x14:conditionalFormatting xmlns:xm="http://schemas.microsoft.com/office/excel/2006/main">
          <x14:cfRule type="expression" priority="1" id="{301F6D9C-F09C-49A2-A380-B31775466CBD}">
            <xm:f>YEAR($B$4)&gt;Einstellungen!$D$5</xm:f>
            <x14:dxf>
              <fill>
                <patternFill>
                  <bgColor rgb="FFFFC000"/>
                </patternFill>
              </fill>
            </x14:dxf>
          </x14:cfRule>
          <xm:sqref>B4</xm:sqref>
        </x14:conditionalFormatting>
      </x14:conditionalFormattings>
    </ext>
    <ext xmlns:x14="http://schemas.microsoft.com/office/spreadsheetml/2009/9/main" uri="{CCE6A557-97BC-4b89-ADB6-D9C93CAAB3DF}">
      <x14:dataValidations xmlns:xm="http://schemas.microsoft.com/office/excel/2006/main" count="2">
        <x14:dataValidation type="date" operator="lessThanOrEqual" showInputMessage="1" showErrorMessage="1" errorTitle="Falsches Jahr" error="Tragen Sie ein Datum aus dem Rumpfjahr ein." promptTitle="Gründngsdatum" prompt="Tragen Sie bitte das Gründungsdatum ein." xr:uid="{5D22A478-F039-4805-BDB9-E97337DBDC87}">
          <x14:formula1>
            <xm:f>DATE(Einstellungen!D5+1,1,1)-1</xm:f>
          </x14:formula1>
          <xm:sqref>B4</xm:sqref>
        </x14:dataValidation>
        <x14:dataValidation type="date" operator="greaterThan" allowBlank="1" showInputMessage="1" showErrorMessage="1" xr:uid="{8892E034-3B30-4D88-AC71-D9573CAA1871}">
          <x14:formula1>
            <xm:f>DATE(Einstellungen!D5+1,1,1)-1</xm:f>
          </x14:formula1>
          <xm:sqref>B2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O76"/>
  <sheetViews>
    <sheetView showGridLines="0" zoomScaleNormal="100" workbookViewId="0">
      <pane xSplit="1" ySplit="5" topLeftCell="B18" activePane="bottomRight" state="frozen"/>
      <selection activeCell="B42" sqref="B42"/>
      <selection pane="topRight" activeCell="B42" sqref="B42"/>
      <selection pane="bottomLeft" activeCell="B42" sqref="B42"/>
      <selection pane="bottomRight" activeCell="A2" sqref="A2"/>
    </sheetView>
  </sheetViews>
  <sheetFormatPr baseColWidth="10" defaultColWidth="8.7109375" defaultRowHeight="15" x14ac:dyDescent="0.25"/>
  <cols>
    <col min="1" max="1" width="44.42578125" bestFit="1" customWidth="1"/>
    <col min="2" max="2" width="7" bestFit="1" customWidth="1"/>
    <col min="3" max="3" width="7.5703125" bestFit="1" customWidth="1"/>
    <col min="4" max="4" width="7.7109375" bestFit="1" customWidth="1"/>
    <col min="5" max="6" width="7.42578125" bestFit="1" customWidth="1"/>
    <col min="7" max="8" width="7.140625" bestFit="1" customWidth="1"/>
    <col min="9" max="9" width="7.7109375" bestFit="1" customWidth="1"/>
    <col min="10" max="10" width="7.5703125" bestFit="1" customWidth="1"/>
    <col min="11" max="11" width="7.42578125" bestFit="1" customWidth="1"/>
    <col min="12" max="12" width="7.7109375" bestFit="1" customWidth="1"/>
    <col min="13" max="13" width="7.5703125" bestFit="1" customWidth="1"/>
    <col min="14" max="14" width="11" bestFit="1" customWidth="1"/>
    <col min="15" max="15" width="189.140625" bestFit="1" customWidth="1"/>
  </cols>
  <sheetData>
    <row r="1" spans="1:15" ht="18.75" x14ac:dyDescent="0.3">
      <c r="A1" s="112" t="str">
        <f>_Name</f>
        <v>Text</v>
      </c>
    </row>
    <row r="2" spans="1:15" ht="15.75" x14ac:dyDescent="0.25">
      <c r="A2" s="113" t="str">
        <f>"Rentabilitätsvorausschau "&amp;_J2</f>
        <v>Rentabilitätsvorausschau 2026</v>
      </c>
      <c r="B2" s="65"/>
      <c r="C2" s="65"/>
      <c r="D2" s="65"/>
      <c r="E2" s="65"/>
      <c r="F2" s="65"/>
      <c r="G2" s="65"/>
      <c r="H2" s="65"/>
      <c r="I2" s="65"/>
      <c r="J2" s="65"/>
      <c r="K2" s="65"/>
      <c r="L2" s="65"/>
      <c r="M2" s="65"/>
      <c r="N2" s="117" t="s">
        <v>195</v>
      </c>
      <c r="O2" s="210"/>
    </row>
    <row r="3" spans="1:15" ht="18" customHeight="1" x14ac:dyDescent="0.25">
      <c r="A3" s="114" t="str">
        <f ca="1">"Stand: "&amp;TEXT(TODAY(),"TT.MM.JJJJ")&amp;" in EUR"</f>
        <v>Stand: 15.03.2026 in EUR</v>
      </c>
      <c r="B3" s="65"/>
      <c r="C3" s="65"/>
      <c r="D3" s="65"/>
      <c r="E3" s="65"/>
      <c r="F3" s="65"/>
      <c r="G3" s="65"/>
      <c r="H3" s="65"/>
      <c r="I3" s="65"/>
      <c r="J3" s="65"/>
      <c r="K3" s="65"/>
      <c r="L3" s="65"/>
      <c r="M3" s="65"/>
      <c r="N3" s="65"/>
      <c r="O3" s="210"/>
    </row>
    <row r="4" spans="1:15" x14ac:dyDescent="0.25">
      <c r="A4" s="59" t="s">
        <v>38</v>
      </c>
      <c r="B4" s="116" t="s">
        <v>39</v>
      </c>
      <c r="C4" s="116" t="s">
        <v>40</v>
      </c>
      <c r="D4" s="116" t="s">
        <v>41</v>
      </c>
      <c r="E4" s="116" t="s">
        <v>42</v>
      </c>
      <c r="F4" s="116" t="s">
        <v>43</v>
      </c>
      <c r="G4" s="116" t="s">
        <v>44</v>
      </c>
      <c r="H4" s="116" t="s">
        <v>45</v>
      </c>
      <c r="I4" s="116" t="s">
        <v>46</v>
      </c>
      <c r="J4" s="116" t="s">
        <v>47</v>
      </c>
      <c r="K4" s="116" t="s">
        <v>48</v>
      </c>
      <c r="L4" s="116" t="s">
        <v>49</v>
      </c>
      <c r="M4" s="116" t="s">
        <v>50</v>
      </c>
      <c r="N4" s="116" t="s">
        <v>51</v>
      </c>
      <c r="O4" s="210"/>
    </row>
    <row r="5" spans="1:15" x14ac:dyDescent="0.25">
      <c r="A5" s="68" t="s">
        <v>53</v>
      </c>
      <c r="B5" s="59" t="s">
        <v>0</v>
      </c>
      <c r="C5" s="59" t="s">
        <v>0</v>
      </c>
      <c r="D5" s="59" t="s">
        <v>0</v>
      </c>
      <c r="E5" s="59" t="s">
        <v>0</v>
      </c>
      <c r="F5" s="59" t="s">
        <v>0</v>
      </c>
      <c r="G5" s="59" t="s">
        <v>0</v>
      </c>
      <c r="H5" s="59" t="s">
        <v>0</v>
      </c>
      <c r="I5" s="59" t="s">
        <v>0</v>
      </c>
      <c r="J5" s="59" t="s">
        <v>0</v>
      </c>
      <c r="K5" s="59" t="s">
        <v>0</v>
      </c>
      <c r="L5" s="59" t="s">
        <v>0</v>
      </c>
      <c r="M5" s="59" t="s">
        <v>0</v>
      </c>
      <c r="N5" s="59" t="s">
        <v>0</v>
      </c>
      <c r="O5" s="59" t="s">
        <v>218</v>
      </c>
    </row>
    <row r="6" spans="1:15" x14ac:dyDescent="0.25">
      <c r="A6" s="69" t="str">
        <f>'Rentabilität - Rumpfjahr'!A7</f>
        <v>Geschäftsbereich 1</v>
      </c>
      <c r="B6" s="129">
        <v>0</v>
      </c>
      <c r="C6" s="129">
        <v>0</v>
      </c>
      <c r="D6" s="129">
        <v>0</v>
      </c>
      <c r="E6" s="129">
        <v>0</v>
      </c>
      <c r="F6" s="129">
        <v>0</v>
      </c>
      <c r="G6" s="129">
        <v>0</v>
      </c>
      <c r="H6" s="129">
        <v>0</v>
      </c>
      <c r="I6" s="129">
        <v>0</v>
      </c>
      <c r="J6" s="129">
        <v>0</v>
      </c>
      <c r="K6" s="129">
        <v>0</v>
      </c>
      <c r="L6" s="129">
        <v>0</v>
      </c>
      <c r="M6" s="129">
        <v>0</v>
      </c>
      <c r="N6" s="71">
        <f t="shared" ref="N6:N11" si="0">SUM(B6:M6)</f>
        <v>0</v>
      </c>
      <c r="O6" s="56" t="s">
        <v>217</v>
      </c>
    </row>
    <row r="7" spans="1:15" x14ac:dyDescent="0.25">
      <c r="A7" s="69" t="str">
        <f>'Rentabilität - Rumpfjahr'!A8</f>
        <v>Geschäftsbereich 2</v>
      </c>
      <c r="B7" s="129">
        <v>0</v>
      </c>
      <c r="C7" s="129">
        <v>0</v>
      </c>
      <c r="D7" s="129">
        <v>0</v>
      </c>
      <c r="E7" s="129">
        <v>0</v>
      </c>
      <c r="F7" s="129">
        <v>0</v>
      </c>
      <c r="G7" s="129">
        <v>0</v>
      </c>
      <c r="H7" s="129">
        <v>0</v>
      </c>
      <c r="I7" s="129">
        <v>0</v>
      </c>
      <c r="J7" s="129">
        <v>0</v>
      </c>
      <c r="K7" s="129">
        <v>0</v>
      </c>
      <c r="L7" s="129">
        <v>0</v>
      </c>
      <c r="M7" s="129">
        <v>0</v>
      </c>
      <c r="N7" s="73">
        <f t="shared" si="0"/>
        <v>0</v>
      </c>
      <c r="O7" s="56"/>
    </row>
    <row r="8" spans="1:15" x14ac:dyDescent="0.25">
      <c r="A8" s="74" t="str">
        <f>'Rentabilität - Rumpfjahr'!A9</f>
        <v>Geschäftsbereich 3</v>
      </c>
      <c r="B8" s="129">
        <v>0</v>
      </c>
      <c r="C8" s="129">
        <v>0</v>
      </c>
      <c r="D8" s="129">
        <v>0</v>
      </c>
      <c r="E8" s="129">
        <v>0</v>
      </c>
      <c r="F8" s="129">
        <v>0</v>
      </c>
      <c r="G8" s="129">
        <v>0</v>
      </c>
      <c r="H8" s="129">
        <v>0</v>
      </c>
      <c r="I8" s="129">
        <v>0</v>
      </c>
      <c r="J8" s="129">
        <v>0</v>
      </c>
      <c r="K8" s="129">
        <v>0</v>
      </c>
      <c r="L8" s="129">
        <v>0</v>
      </c>
      <c r="M8" s="129">
        <v>0</v>
      </c>
      <c r="N8" s="73">
        <f t="shared" si="0"/>
        <v>0</v>
      </c>
      <c r="O8" s="56"/>
    </row>
    <row r="9" spans="1:15" x14ac:dyDescent="0.25">
      <c r="A9" s="72" t="str">
        <f>'Rentabilität - Rumpfjahr'!A10</f>
        <v>Geschäftsbereich 4</v>
      </c>
      <c r="B9" s="129">
        <v>0</v>
      </c>
      <c r="C9" s="129">
        <v>0</v>
      </c>
      <c r="D9" s="129">
        <v>0</v>
      </c>
      <c r="E9" s="129">
        <v>0</v>
      </c>
      <c r="F9" s="129">
        <v>0</v>
      </c>
      <c r="G9" s="129">
        <v>0</v>
      </c>
      <c r="H9" s="129">
        <v>0</v>
      </c>
      <c r="I9" s="129">
        <v>0</v>
      </c>
      <c r="J9" s="129">
        <v>0</v>
      </c>
      <c r="K9" s="129">
        <v>0</v>
      </c>
      <c r="L9" s="129">
        <v>0</v>
      </c>
      <c r="M9" s="129">
        <v>0</v>
      </c>
      <c r="N9" s="73">
        <f t="shared" si="0"/>
        <v>0</v>
      </c>
      <c r="O9" s="56"/>
    </row>
    <row r="10" spans="1:15" x14ac:dyDescent="0.25">
      <c r="A10" s="74" t="str">
        <f>'Rentabilität - Rumpfjahr'!A11</f>
        <v>Geschäftsbereich 5</v>
      </c>
      <c r="B10" s="129">
        <v>0</v>
      </c>
      <c r="C10" s="129">
        <v>0</v>
      </c>
      <c r="D10" s="129">
        <v>0</v>
      </c>
      <c r="E10" s="129">
        <v>0</v>
      </c>
      <c r="F10" s="129">
        <v>0</v>
      </c>
      <c r="G10" s="129">
        <v>0</v>
      </c>
      <c r="H10" s="129">
        <v>0</v>
      </c>
      <c r="I10" s="129">
        <v>0</v>
      </c>
      <c r="J10" s="129">
        <v>0</v>
      </c>
      <c r="K10" s="129">
        <v>0</v>
      </c>
      <c r="L10" s="129">
        <v>0</v>
      </c>
      <c r="M10" s="129">
        <v>0</v>
      </c>
      <c r="N10" s="76">
        <f t="shared" si="0"/>
        <v>0</v>
      </c>
      <c r="O10" s="56"/>
    </row>
    <row r="11" spans="1:15" x14ac:dyDescent="0.25">
      <c r="A11" s="77" t="s">
        <v>58</v>
      </c>
      <c r="B11" s="78">
        <f>SUM(B6:B10)</f>
        <v>0</v>
      </c>
      <c r="C11" s="78">
        <f t="shared" ref="C11:M11" si="1">SUM(C6:C10)</f>
        <v>0</v>
      </c>
      <c r="D11" s="78">
        <f t="shared" si="1"/>
        <v>0</v>
      </c>
      <c r="E11" s="78">
        <f t="shared" si="1"/>
        <v>0</v>
      </c>
      <c r="F11" s="78">
        <f t="shared" si="1"/>
        <v>0</v>
      </c>
      <c r="G11" s="78">
        <f t="shared" si="1"/>
        <v>0</v>
      </c>
      <c r="H11" s="78">
        <f t="shared" si="1"/>
        <v>0</v>
      </c>
      <c r="I11" s="78">
        <f t="shared" si="1"/>
        <v>0</v>
      </c>
      <c r="J11" s="78">
        <f t="shared" si="1"/>
        <v>0</v>
      </c>
      <c r="K11" s="78">
        <f t="shared" si="1"/>
        <v>0</v>
      </c>
      <c r="L11" s="78">
        <f t="shared" si="1"/>
        <v>0</v>
      </c>
      <c r="M11" s="78">
        <f t="shared" si="1"/>
        <v>0</v>
      </c>
      <c r="N11" s="78">
        <f t="shared" si="0"/>
        <v>0</v>
      </c>
      <c r="O11" s="59"/>
    </row>
    <row r="12" spans="1:15" x14ac:dyDescent="0.25">
      <c r="A12" s="68" t="s">
        <v>59</v>
      </c>
      <c r="B12" s="202" t="s">
        <v>0</v>
      </c>
      <c r="C12" s="202" t="s">
        <v>0</v>
      </c>
      <c r="D12" s="202" t="s">
        <v>0</v>
      </c>
      <c r="E12" s="202" t="s">
        <v>0</v>
      </c>
      <c r="F12" s="202" t="s">
        <v>0</v>
      </c>
      <c r="G12" s="202" t="s">
        <v>0</v>
      </c>
      <c r="H12" s="202" t="s">
        <v>0</v>
      </c>
      <c r="I12" s="202" t="s">
        <v>0</v>
      </c>
      <c r="J12" s="202" t="s">
        <v>0</v>
      </c>
      <c r="K12" s="202" t="s">
        <v>0</v>
      </c>
      <c r="L12" s="202" t="s">
        <v>0</v>
      </c>
      <c r="M12" s="202" t="s">
        <v>0</v>
      </c>
      <c r="N12" s="59" t="s">
        <v>0</v>
      </c>
      <c r="O12" s="59"/>
    </row>
    <row r="13" spans="1:15" x14ac:dyDescent="0.25">
      <c r="A13" s="69" t="str">
        <f>'Rentabilität - Rumpfjahr'!A14</f>
        <v>Geschäftsbereich 6</v>
      </c>
      <c r="B13" s="129">
        <v>0</v>
      </c>
      <c r="C13" s="129">
        <v>0</v>
      </c>
      <c r="D13" s="129">
        <v>0</v>
      </c>
      <c r="E13" s="129">
        <v>0</v>
      </c>
      <c r="F13" s="129">
        <v>0</v>
      </c>
      <c r="G13" s="129">
        <v>0</v>
      </c>
      <c r="H13" s="129">
        <v>0</v>
      </c>
      <c r="I13" s="129">
        <v>0</v>
      </c>
      <c r="J13" s="129">
        <v>0</v>
      </c>
      <c r="K13" s="129">
        <v>0</v>
      </c>
      <c r="L13" s="129">
        <v>0</v>
      </c>
      <c r="M13" s="129">
        <v>0</v>
      </c>
      <c r="N13" s="71">
        <f>SUM(B13:M13)</f>
        <v>0</v>
      </c>
      <c r="O13" s="56" t="s">
        <v>217</v>
      </c>
    </row>
    <row r="14" spans="1:15" x14ac:dyDescent="0.25">
      <c r="A14" s="74" t="str">
        <f>'Rentabilität - Rumpfjahr'!A15</f>
        <v>Geschäftsbereich 7</v>
      </c>
      <c r="B14" s="129">
        <v>0</v>
      </c>
      <c r="C14" s="129">
        <v>0</v>
      </c>
      <c r="D14" s="129">
        <v>0</v>
      </c>
      <c r="E14" s="129">
        <v>0</v>
      </c>
      <c r="F14" s="129">
        <v>0</v>
      </c>
      <c r="G14" s="129">
        <v>0</v>
      </c>
      <c r="H14" s="129">
        <v>0</v>
      </c>
      <c r="I14" s="129">
        <v>0</v>
      </c>
      <c r="J14" s="129">
        <v>0</v>
      </c>
      <c r="K14" s="129">
        <v>0</v>
      </c>
      <c r="L14" s="129">
        <v>0</v>
      </c>
      <c r="M14" s="129">
        <v>0</v>
      </c>
      <c r="N14" s="76">
        <f>SUM(B14:M14)</f>
        <v>0</v>
      </c>
      <c r="O14" s="56"/>
    </row>
    <row r="15" spans="1:15" x14ac:dyDescent="0.25">
      <c r="A15" s="77" t="s">
        <v>62</v>
      </c>
      <c r="B15" s="78">
        <f t="shared" ref="B15:M15" si="2">SUM(B13:B14)</f>
        <v>0</v>
      </c>
      <c r="C15" s="78">
        <f t="shared" si="2"/>
        <v>0</v>
      </c>
      <c r="D15" s="78">
        <f t="shared" si="2"/>
        <v>0</v>
      </c>
      <c r="E15" s="78">
        <f t="shared" si="2"/>
        <v>0</v>
      </c>
      <c r="F15" s="78">
        <f t="shared" si="2"/>
        <v>0</v>
      </c>
      <c r="G15" s="78">
        <f t="shared" si="2"/>
        <v>0</v>
      </c>
      <c r="H15" s="78">
        <f t="shared" si="2"/>
        <v>0</v>
      </c>
      <c r="I15" s="78">
        <f t="shared" si="2"/>
        <v>0</v>
      </c>
      <c r="J15" s="78">
        <f t="shared" si="2"/>
        <v>0</v>
      </c>
      <c r="K15" s="78">
        <f t="shared" si="2"/>
        <v>0</v>
      </c>
      <c r="L15" s="78">
        <f t="shared" si="2"/>
        <v>0</v>
      </c>
      <c r="M15" s="78">
        <f t="shared" si="2"/>
        <v>0</v>
      </c>
      <c r="N15" s="78">
        <f>SUM(B15:M15)</f>
        <v>0</v>
      </c>
      <c r="O15" s="59"/>
    </row>
    <row r="16" spans="1:15" x14ac:dyDescent="0.25">
      <c r="A16" s="68" t="s">
        <v>63</v>
      </c>
      <c r="B16" s="59" t="s">
        <v>0</v>
      </c>
      <c r="C16" s="59" t="s">
        <v>0</v>
      </c>
      <c r="D16" s="59" t="s">
        <v>0</v>
      </c>
      <c r="E16" s="59" t="s">
        <v>0</v>
      </c>
      <c r="F16" s="59" t="s">
        <v>0</v>
      </c>
      <c r="G16" s="59" t="s">
        <v>0</v>
      </c>
      <c r="H16" s="59" t="s">
        <v>0</v>
      </c>
      <c r="I16" s="59" t="s">
        <v>0</v>
      </c>
      <c r="J16" s="59" t="s">
        <v>0</v>
      </c>
      <c r="K16" s="59" t="s">
        <v>0</v>
      </c>
      <c r="L16" s="59" t="s">
        <v>0</v>
      </c>
      <c r="M16" s="59" t="s">
        <v>0</v>
      </c>
      <c r="N16" s="59" t="s">
        <v>0</v>
      </c>
      <c r="O16" s="59"/>
    </row>
    <row r="17" spans="1:15" x14ac:dyDescent="0.25">
      <c r="A17" s="69" t="str">
        <f>'Rentabilität - Rumpfjahr'!A18</f>
        <v>Geschäftsbereich 8</v>
      </c>
      <c r="B17" s="129">
        <v>0</v>
      </c>
      <c r="C17" s="129">
        <v>0</v>
      </c>
      <c r="D17" s="129">
        <v>0</v>
      </c>
      <c r="E17" s="129">
        <v>0</v>
      </c>
      <c r="F17" s="129">
        <v>0</v>
      </c>
      <c r="G17" s="129">
        <v>0</v>
      </c>
      <c r="H17" s="129">
        <v>0</v>
      </c>
      <c r="I17" s="129">
        <v>0</v>
      </c>
      <c r="J17" s="129">
        <v>0</v>
      </c>
      <c r="K17" s="129">
        <v>0</v>
      </c>
      <c r="L17" s="129">
        <v>0</v>
      </c>
      <c r="M17" s="129">
        <v>0</v>
      </c>
      <c r="N17" s="71">
        <f>SUM(B17:M17)</f>
        <v>0</v>
      </c>
      <c r="O17" s="56" t="s">
        <v>217</v>
      </c>
    </row>
    <row r="18" spans="1:15" x14ac:dyDescent="0.25">
      <c r="A18" s="69" t="str">
        <f>'Rentabilität - Rumpfjahr'!A19</f>
        <v>Geschäftsbereich 9</v>
      </c>
      <c r="B18" s="129">
        <v>0</v>
      </c>
      <c r="C18" s="129">
        <v>0</v>
      </c>
      <c r="D18" s="129">
        <v>0</v>
      </c>
      <c r="E18" s="129">
        <v>0</v>
      </c>
      <c r="F18" s="129">
        <v>0</v>
      </c>
      <c r="G18" s="129">
        <v>0</v>
      </c>
      <c r="H18" s="129">
        <v>0</v>
      </c>
      <c r="I18" s="129">
        <v>0</v>
      </c>
      <c r="J18" s="129">
        <v>0</v>
      </c>
      <c r="K18" s="129">
        <v>0</v>
      </c>
      <c r="L18" s="129">
        <v>0</v>
      </c>
      <c r="M18" s="129">
        <v>0</v>
      </c>
      <c r="N18" s="71">
        <f>SUM(B18:M18)</f>
        <v>0</v>
      </c>
      <c r="O18" s="56"/>
    </row>
    <row r="19" spans="1:15" x14ac:dyDescent="0.25">
      <c r="A19" s="69" t="str">
        <f>'Rentabilität - Rumpfjahr'!A20</f>
        <v>Geschäftsbereich 10</v>
      </c>
      <c r="B19" s="129">
        <v>0</v>
      </c>
      <c r="C19" s="129">
        <v>0</v>
      </c>
      <c r="D19" s="129">
        <v>0</v>
      </c>
      <c r="E19" s="129">
        <v>0</v>
      </c>
      <c r="F19" s="129">
        <v>0</v>
      </c>
      <c r="G19" s="129">
        <v>0</v>
      </c>
      <c r="H19" s="129">
        <v>0</v>
      </c>
      <c r="I19" s="129">
        <v>0</v>
      </c>
      <c r="J19" s="129">
        <v>0</v>
      </c>
      <c r="K19" s="129">
        <v>0</v>
      </c>
      <c r="L19" s="129">
        <v>0</v>
      </c>
      <c r="M19" s="129">
        <v>0</v>
      </c>
      <c r="N19" s="71">
        <f>SUM(B19:M19)</f>
        <v>0</v>
      </c>
      <c r="O19" s="56"/>
    </row>
    <row r="20" spans="1:15" x14ac:dyDescent="0.25">
      <c r="A20" s="74" t="str">
        <f>'Rentabilität - Rumpfjahr'!A21</f>
        <v>Geschäftsbereich 11</v>
      </c>
      <c r="B20" s="129">
        <v>0</v>
      </c>
      <c r="C20" s="129">
        <v>0</v>
      </c>
      <c r="D20" s="129">
        <v>0</v>
      </c>
      <c r="E20" s="129">
        <v>0</v>
      </c>
      <c r="F20" s="129">
        <v>0</v>
      </c>
      <c r="G20" s="129">
        <v>0</v>
      </c>
      <c r="H20" s="129">
        <v>0</v>
      </c>
      <c r="I20" s="129">
        <v>0</v>
      </c>
      <c r="J20" s="129">
        <v>0</v>
      </c>
      <c r="K20" s="129">
        <v>0</v>
      </c>
      <c r="L20" s="129">
        <v>0</v>
      </c>
      <c r="M20" s="129">
        <v>0</v>
      </c>
      <c r="N20" s="71">
        <f>SUM(B20:M20)</f>
        <v>0</v>
      </c>
      <c r="O20" s="56"/>
    </row>
    <row r="21" spans="1:15" x14ac:dyDescent="0.25">
      <c r="A21" s="77" t="s">
        <v>64</v>
      </c>
      <c r="B21" s="78">
        <f>SUM(B17:B20)</f>
        <v>0</v>
      </c>
      <c r="C21" s="78">
        <f t="shared" ref="C21:M21" si="3">SUM(C17:C20)</f>
        <v>0</v>
      </c>
      <c r="D21" s="78">
        <f t="shared" si="3"/>
        <v>0</v>
      </c>
      <c r="E21" s="78">
        <f t="shared" si="3"/>
        <v>0</v>
      </c>
      <c r="F21" s="78">
        <f t="shared" si="3"/>
        <v>0</v>
      </c>
      <c r="G21" s="78">
        <f t="shared" si="3"/>
        <v>0</v>
      </c>
      <c r="H21" s="78">
        <f t="shared" si="3"/>
        <v>0</v>
      </c>
      <c r="I21" s="78">
        <f t="shared" si="3"/>
        <v>0</v>
      </c>
      <c r="J21" s="78">
        <f t="shared" si="3"/>
        <v>0</v>
      </c>
      <c r="K21" s="78">
        <f t="shared" si="3"/>
        <v>0</v>
      </c>
      <c r="L21" s="78">
        <f t="shared" si="3"/>
        <v>0</v>
      </c>
      <c r="M21" s="78">
        <f t="shared" si="3"/>
        <v>0</v>
      </c>
      <c r="N21" s="78">
        <f>SUM(B21:M21)</f>
        <v>0</v>
      </c>
      <c r="O21" s="59"/>
    </row>
    <row r="22" spans="1:15" x14ac:dyDescent="0.25">
      <c r="A22" s="79" t="s">
        <v>65</v>
      </c>
      <c r="B22" s="78">
        <f t="shared" ref="B22:N22" si="4">SUM(B11,B15,B21)</f>
        <v>0</v>
      </c>
      <c r="C22" s="78">
        <f t="shared" si="4"/>
        <v>0</v>
      </c>
      <c r="D22" s="78">
        <f t="shared" si="4"/>
        <v>0</v>
      </c>
      <c r="E22" s="78">
        <f t="shared" si="4"/>
        <v>0</v>
      </c>
      <c r="F22" s="78">
        <f t="shared" si="4"/>
        <v>0</v>
      </c>
      <c r="G22" s="78">
        <f t="shared" si="4"/>
        <v>0</v>
      </c>
      <c r="H22" s="78">
        <f t="shared" si="4"/>
        <v>0</v>
      </c>
      <c r="I22" s="78">
        <f t="shared" si="4"/>
        <v>0</v>
      </c>
      <c r="J22" s="78">
        <f t="shared" si="4"/>
        <v>0</v>
      </c>
      <c r="K22" s="78">
        <f t="shared" si="4"/>
        <v>0</v>
      </c>
      <c r="L22" s="78">
        <f t="shared" si="4"/>
        <v>0</v>
      </c>
      <c r="M22" s="78">
        <f t="shared" si="4"/>
        <v>0</v>
      </c>
      <c r="N22" s="78">
        <f t="shared" si="4"/>
        <v>0</v>
      </c>
      <c r="O22" s="59"/>
    </row>
    <row r="23" spans="1:15" x14ac:dyDescent="0.25">
      <c r="A23" s="56" t="s">
        <v>0</v>
      </c>
      <c r="B23" s="56" t="s">
        <v>0</v>
      </c>
      <c r="C23" s="56" t="s">
        <v>0</v>
      </c>
      <c r="D23" s="56" t="s">
        <v>0</v>
      </c>
      <c r="E23" s="56" t="s">
        <v>0</v>
      </c>
      <c r="F23" s="56" t="s">
        <v>0</v>
      </c>
      <c r="G23" s="56" t="s">
        <v>0</v>
      </c>
      <c r="H23" s="56" t="s">
        <v>0</v>
      </c>
      <c r="I23" s="56" t="s">
        <v>0</v>
      </c>
      <c r="J23" s="56" t="s">
        <v>0</v>
      </c>
      <c r="K23" s="56" t="s">
        <v>0</v>
      </c>
      <c r="L23" s="56" t="s">
        <v>0</v>
      </c>
      <c r="M23" s="56" t="s">
        <v>0</v>
      </c>
      <c r="N23" s="56" t="s">
        <v>0</v>
      </c>
      <c r="O23" s="56"/>
    </row>
    <row r="24" spans="1:15" x14ac:dyDescent="0.25">
      <c r="A24" s="59" t="s">
        <v>66</v>
      </c>
      <c r="B24" s="67" t="s">
        <v>39</v>
      </c>
      <c r="C24" s="67" t="s">
        <v>40</v>
      </c>
      <c r="D24" s="67" t="s">
        <v>41</v>
      </c>
      <c r="E24" s="67" t="s">
        <v>42</v>
      </c>
      <c r="F24" s="67" t="s">
        <v>43</v>
      </c>
      <c r="G24" s="67" t="s">
        <v>44</v>
      </c>
      <c r="H24" s="67" t="s">
        <v>45</v>
      </c>
      <c r="I24" s="67" t="s">
        <v>46</v>
      </c>
      <c r="J24" s="67" t="s">
        <v>47</v>
      </c>
      <c r="K24" s="67" t="s">
        <v>48</v>
      </c>
      <c r="L24" s="67" t="s">
        <v>49</v>
      </c>
      <c r="M24" s="67" t="s">
        <v>50</v>
      </c>
      <c r="N24" s="67" t="s">
        <v>51</v>
      </c>
      <c r="O24" s="59" t="s">
        <v>221</v>
      </c>
    </row>
    <row r="25" spans="1:15" x14ac:dyDescent="0.25">
      <c r="A25" s="81" t="str">
        <f>'Rentabilität - Rumpfjahr'!A26</f>
        <v>Wareneinkauf/Materialeinsatz</v>
      </c>
      <c r="B25" s="129">
        <v>0</v>
      </c>
      <c r="C25" s="129">
        <v>0</v>
      </c>
      <c r="D25" s="129">
        <v>0</v>
      </c>
      <c r="E25" s="129">
        <v>0</v>
      </c>
      <c r="F25" s="129">
        <v>0</v>
      </c>
      <c r="G25" s="129">
        <v>0</v>
      </c>
      <c r="H25" s="129">
        <v>0</v>
      </c>
      <c r="I25" s="129">
        <v>0</v>
      </c>
      <c r="J25" s="129">
        <v>0</v>
      </c>
      <c r="K25" s="129">
        <v>0</v>
      </c>
      <c r="L25" s="129">
        <v>0</v>
      </c>
      <c r="M25" s="129">
        <v>0</v>
      </c>
      <c r="N25" s="71">
        <f>SUM(B25:M25)</f>
        <v>0</v>
      </c>
      <c r="O25" s="56" t="s">
        <v>219</v>
      </c>
    </row>
    <row r="26" spans="1:15" x14ac:dyDescent="0.25">
      <c r="A26" s="81" t="str">
        <f>'Rentabilität - Rumpfjahr'!A27</f>
        <v>Fremdleistungen</v>
      </c>
      <c r="B26" s="129">
        <v>0</v>
      </c>
      <c r="C26" s="129">
        <v>0</v>
      </c>
      <c r="D26" s="129">
        <v>0</v>
      </c>
      <c r="E26" s="129">
        <v>0</v>
      </c>
      <c r="F26" s="129">
        <v>0</v>
      </c>
      <c r="G26" s="129">
        <v>0</v>
      </c>
      <c r="H26" s="129">
        <v>0</v>
      </c>
      <c r="I26" s="129">
        <v>0</v>
      </c>
      <c r="J26" s="129">
        <v>0</v>
      </c>
      <c r="K26" s="129">
        <v>0</v>
      </c>
      <c r="L26" s="129">
        <v>0</v>
      </c>
      <c r="M26" s="129">
        <v>0</v>
      </c>
      <c r="N26" s="76">
        <f>SUM(B26:M26)</f>
        <v>0</v>
      </c>
      <c r="O26" s="56"/>
    </row>
    <row r="27" spans="1:15" x14ac:dyDescent="0.25">
      <c r="A27" s="79" t="s">
        <v>69</v>
      </c>
      <c r="B27" s="78">
        <f t="shared" ref="B27:N27" si="5">B22-B25-B26</f>
        <v>0</v>
      </c>
      <c r="C27" s="78">
        <f t="shared" si="5"/>
        <v>0</v>
      </c>
      <c r="D27" s="78">
        <f t="shared" si="5"/>
        <v>0</v>
      </c>
      <c r="E27" s="78">
        <f t="shared" si="5"/>
        <v>0</v>
      </c>
      <c r="F27" s="78">
        <f t="shared" si="5"/>
        <v>0</v>
      </c>
      <c r="G27" s="78">
        <f t="shared" si="5"/>
        <v>0</v>
      </c>
      <c r="H27" s="78">
        <f t="shared" si="5"/>
        <v>0</v>
      </c>
      <c r="I27" s="78">
        <f t="shared" si="5"/>
        <v>0</v>
      </c>
      <c r="J27" s="78">
        <f t="shared" si="5"/>
        <v>0</v>
      </c>
      <c r="K27" s="78">
        <f t="shared" si="5"/>
        <v>0</v>
      </c>
      <c r="L27" s="78">
        <f t="shared" si="5"/>
        <v>0</v>
      </c>
      <c r="M27" s="78">
        <f t="shared" si="5"/>
        <v>0</v>
      </c>
      <c r="N27" s="78">
        <f t="shared" si="5"/>
        <v>0</v>
      </c>
      <c r="O27" s="80"/>
    </row>
    <row r="28" spans="1:15" x14ac:dyDescent="0.25">
      <c r="A28" s="81" t="str">
        <f>'Rentabilität - Rumpfjahr'!A29</f>
        <v>Personalkosten (nur Mitarbeiter)</v>
      </c>
      <c r="B28" s="129">
        <v>0</v>
      </c>
      <c r="C28" s="129">
        <v>0</v>
      </c>
      <c r="D28" s="129">
        <v>0</v>
      </c>
      <c r="E28" s="129">
        <v>0</v>
      </c>
      <c r="F28" s="129">
        <v>0</v>
      </c>
      <c r="G28" s="129">
        <v>0</v>
      </c>
      <c r="H28" s="129">
        <v>0</v>
      </c>
      <c r="I28" s="129">
        <v>0</v>
      </c>
      <c r="J28" s="129">
        <v>0</v>
      </c>
      <c r="K28" s="129">
        <v>0</v>
      </c>
      <c r="L28" s="129">
        <v>0</v>
      </c>
      <c r="M28" s="129">
        <v>0</v>
      </c>
      <c r="N28" s="71">
        <f t="shared" ref="N28:N47" si="6">SUM(B28:M28)</f>
        <v>0</v>
      </c>
      <c r="O28" s="56"/>
    </row>
    <row r="29" spans="1:15" x14ac:dyDescent="0.25">
      <c r="A29" s="81" t="str">
        <f>'Rentabilität - Rumpfjahr'!A30</f>
        <v>Geschäftsführerbezüge (z.B. bei GmbH)</v>
      </c>
      <c r="B29" s="129">
        <v>0</v>
      </c>
      <c r="C29" s="129">
        <v>0</v>
      </c>
      <c r="D29" s="129">
        <v>0</v>
      </c>
      <c r="E29" s="129">
        <v>0</v>
      </c>
      <c r="F29" s="129">
        <v>0</v>
      </c>
      <c r="G29" s="129">
        <v>0</v>
      </c>
      <c r="H29" s="129">
        <v>0</v>
      </c>
      <c r="I29" s="129">
        <v>0</v>
      </c>
      <c r="J29" s="129">
        <v>0</v>
      </c>
      <c r="K29" s="129">
        <v>0</v>
      </c>
      <c r="L29" s="129">
        <v>0</v>
      </c>
      <c r="M29" s="129">
        <v>0</v>
      </c>
      <c r="N29" s="71">
        <f t="shared" si="6"/>
        <v>0</v>
      </c>
      <c r="O29" s="56"/>
    </row>
    <row r="30" spans="1:15" x14ac:dyDescent="0.25">
      <c r="A30" s="81" t="str">
        <f>'Rentabilität - Rumpfjahr'!A31</f>
        <v>Miete (gewerblich)</v>
      </c>
      <c r="B30" s="129">
        <v>0</v>
      </c>
      <c r="C30" s="129">
        <v>0</v>
      </c>
      <c r="D30" s="129">
        <v>0</v>
      </c>
      <c r="E30" s="129">
        <v>0</v>
      </c>
      <c r="F30" s="129">
        <v>0</v>
      </c>
      <c r="G30" s="129">
        <v>0</v>
      </c>
      <c r="H30" s="129">
        <v>0</v>
      </c>
      <c r="I30" s="129">
        <v>0</v>
      </c>
      <c r="J30" s="129">
        <v>0</v>
      </c>
      <c r="K30" s="129">
        <v>0</v>
      </c>
      <c r="L30" s="129">
        <v>0</v>
      </c>
      <c r="M30" s="129">
        <v>0</v>
      </c>
      <c r="N30" s="71">
        <f t="shared" si="6"/>
        <v>0</v>
      </c>
      <c r="O30" s="56"/>
    </row>
    <row r="31" spans="1:15" x14ac:dyDescent="0.25">
      <c r="A31" s="81" t="str">
        <f>'Rentabilität - Rumpfjahr'!A32</f>
        <v>Mietnebenkosten (Strom, Wasser, Heizung, etc.)</v>
      </c>
      <c r="B31" s="129">
        <v>0</v>
      </c>
      <c r="C31" s="129">
        <v>0</v>
      </c>
      <c r="D31" s="129">
        <v>0</v>
      </c>
      <c r="E31" s="129">
        <v>0</v>
      </c>
      <c r="F31" s="129">
        <v>0</v>
      </c>
      <c r="G31" s="129">
        <v>0</v>
      </c>
      <c r="H31" s="129">
        <v>0</v>
      </c>
      <c r="I31" s="129">
        <v>0</v>
      </c>
      <c r="J31" s="129">
        <v>0</v>
      </c>
      <c r="K31" s="129">
        <v>0</v>
      </c>
      <c r="L31" s="129">
        <v>0</v>
      </c>
      <c r="M31" s="129">
        <v>0</v>
      </c>
      <c r="N31" s="71">
        <f t="shared" si="6"/>
        <v>0</v>
      </c>
      <c r="O31" s="56"/>
    </row>
    <row r="32" spans="1:15" x14ac:dyDescent="0.25">
      <c r="A32" s="81" t="str">
        <f>'Rentabilität - Rumpfjahr'!A33</f>
        <v>Steuern und Abgaben</v>
      </c>
      <c r="B32" s="129">
        <v>0</v>
      </c>
      <c r="C32" s="129">
        <v>0</v>
      </c>
      <c r="D32" s="129">
        <v>0</v>
      </c>
      <c r="E32" s="129">
        <v>0</v>
      </c>
      <c r="F32" s="129">
        <v>0</v>
      </c>
      <c r="G32" s="129">
        <v>0</v>
      </c>
      <c r="H32" s="129">
        <v>0</v>
      </c>
      <c r="I32" s="129">
        <v>0</v>
      </c>
      <c r="J32" s="129">
        <v>0</v>
      </c>
      <c r="K32" s="129">
        <v>0</v>
      </c>
      <c r="L32" s="129">
        <v>0</v>
      </c>
      <c r="M32" s="129">
        <v>0</v>
      </c>
      <c r="N32" s="71">
        <f>SUM(B32:M32)</f>
        <v>0</v>
      </c>
      <c r="O32" s="56" t="s">
        <v>174</v>
      </c>
    </row>
    <row r="33" spans="1:15" x14ac:dyDescent="0.25">
      <c r="A33" s="81" t="str">
        <f>'Rentabilität - Rumpfjahr'!A34</f>
        <v>Versicherungen (betriebliche), Gebühren, Beiräge</v>
      </c>
      <c r="B33" s="129">
        <v>0</v>
      </c>
      <c r="C33" s="129">
        <v>0</v>
      </c>
      <c r="D33" s="129">
        <v>0</v>
      </c>
      <c r="E33" s="129">
        <v>0</v>
      </c>
      <c r="F33" s="129">
        <v>0</v>
      </c>
      <c r="G33" s="129">
        <v>0</v>
      </c>
      <c r="H33" s="129">
        <v>0</v>
      </c>
      <c r="I33" s="129">
        <v>0</v>
      </c>
      <c r="J33" s="129">
        <v>0</v>
      </c>
      <c r="K33" s="129">
        <v>0</v>
      </c>
      <c r="L33" s="129">
        <v>0</v>
      </c>
      <c r="M33" s="129">
        <v>0</v>
      </c>
      <c r="N33" s="71">
        <f>SUM(B33:M33)</f>
        <v>0</v>
      </c>
      <c r="O33" s="56"/>
    </row>
    <row r="34" spans="1:15" x14ac:dyDescent="0.25">
      <c r="A34" s="81" t="str">
        <f>'Rentabilität - Rumpfjahr'!A35</f>
        <v xml:space="preserve">Fahrzeug-/Fahrtkosten </v>
      </c>
      <c r="B34" s="129">
        <v>0</v>
      </c>
      <c r="C34" s="129">
        <v>0</v>
      </c>
      <c r="D34" s="129">
        <v>0</v>
      </c>
      <c r="E34" s="129">
        <v>0</v>
      </c>
      <c r="F34" s="129">
        <v>0</v>
      </c>
      <c r="G34" s="129">
        <v>0</v>
      </c>
      <c r="H34" s="129">
        <v>0</v>
      </c>
      <c r="I34" s="129">
        <v>0</v>
      </c>
      <c r="J34" s="129">
        <v>0</v>
      </c>
      <c r="K34" s="129">
        <v>0</v>
      </c>
      <c r="L34" s="129">
        <v>0</v>
      </c>
      <c r="M34" s="129">
        <v>0</v>
      </c>
      <c r="N34" s="71">
        <f>SUM(B34:M34)</f>
        <v>0</v>
      </c>
      <c r="O34" s="56"/>
    </row>
    <row r="35" spans="1:15" x14ac:dyDescent="0.25">
      <c r="A35" s="81" t="str">
        <f>'Rentabilität - Rumpfjahr'!A36</f>
        <v>Marketing</v>
      </c>
      <c r="B35" s="129">
        <v>0</v>
      </c>
      <c r="C35" s="129">
        <v>0</v>
      </c>
      <c r="D35" s="129">
        <v>0</v>
      </c>
      <c r="E35" s="129">
        <v>0</v>
      </c>
      <c r="F35" s="129">
        <v>0</v>
      </c>
      <c r="G35" s="129">
        <v>0</v>
      </c>
      <c r="H35" s="129">
        <v>0</v>
      </c>
      <c r="I35" s="129">
        <v>0</v>
      </c>
      <c r="J35" s="129">
        <v>0</v>
      </c>
      <c r="K35" s="129">
        <v>0</v>
      </c>
      <c r="L35" s="129">
        <v>0</v>
      </c>
      <c r="M35" s="129">
        <v>0</v>
      </c>
      <c r="N35" s="71">
        <f>SUM(B35:M35)</f>
        <v>0</v>
      </c>
      <c r="O35" s="56"/>
    </row>
    <row r="36" spans="1:15" x14ac:dyDescent="0.25">
      <c r="A36" s="81" t="str">
        <f>'Rentabilität - Rumpfjahr'!A37</f>
        <v>Reisekosten</v>
      </c>
      <c r="B36" s="129">
        <v>0</v>
      </c>
      <c r="C36" s="129">
        <v>0</v>
      </c>
      <c r="D36" s="129">
        <v>0</v>
      </c>
      <c r="E36" s="129">
        <v>0</v>
      </c>
      <c r="F36" s="129">
        <v>0</v>
      </c>
      <c r="G36" s="129">
        <v>0</v>
      </c>
      <c r="H36" s="129">
        <v>0</v>
      </c>
      <c r="I36" s="129">
        <v>0</v>
      </c>
      <c r="J36" s="129">
        <v>0</v>
      </c>
      <c r="K36" s="129">
        <v>0</v>
      </c>
      <c r="L36" s="129">
        <v>0</v>
      </c>
      <c r="M36" s="129">
        <v>0</v>
      </c>
      <c r="N36" s="71">
        <f>SUM(B36:M36)</f>
        <v>0</v>
      </c>
      <c r="O36" s="56"/>
    </row>
    <row r="37" spans="1:15" x14ac:dyDescent="0.25">
      <c r="A37" s="81" t="str">
        <f>'Rentabilität - Rumpfjahr'!A38</f>
        <v>Leasing</v>
      </c>
      <c r="B37" s="129">
        <v>0</v>
      </c>
      <c r="C37" s="129">
        <v>0</v>
      </c>
      <c r="D37" s="129">
        <v>0</v>
      </c>
      <c r="E37" s="129">
        <v>0</v>
      </c>
      <c r="F37" s="129">
        <v>0</v>
      </c>
      <c r="G37" s="129">
        <v>0</v>
      </c>
      <c r="H37" s="129">
        <v>0</v>
      </c>
      <c r="I37" s="129">
        <v>0</v>
      </c>
      <c r="J37" s="129">
        <v>0</v>
      </c>
      <c r="K37" s="129">
        <v>0</v>
      </c>
      <c r="L37" s="129">
        <v>0</v>
      </c>
      <c r="M37" s="129">
        <v>0</v>
      </c>
      <c r="N37" s="71">
        <f t="shared" si="6"/>
        <v>0</v>
      </c>
      <c r="O37" s="56"/>
    </row>
    <row r="38" spans="1:15" x14ac:dyDescent="0.25">
      <c r="A38" s="81" t="str">
        <f>'Rentabilität - Rumpfjahr'!A39</f>
        <v>Abschreibungen</v>
      </c>
      <c r="B38" s="129">
        <v>0</v>
      </c>
      <c r="C38" s="129">
        <v>0</v>
      </c>
      <c r="D38" s="129">
        <v>0</v>
      </c>
      <c r="E38" s="129">
        <v>0</v>
      </c>
      <c r="F38" s="129">
        <v>0</v>
      </c>
      <c r="G38" s="129">
        <v>0</v>
      </c>
      <c r="H38" s="129">
        <v>0</v>
      </c>
      <c r="I38" s="129">
        <v>0</v>
      </c>
      <c r="J38" s="129">
        <v>0</v>
      </c>
      <c r="K38" s="129">
        <v>0</v>
      </c>
      <c r="L38" s="129">
        <v>0</v>
      </c>
      <c r="M38" s="129">
        <v>0</v>
      </c>
      <c r="N38" s="71">
        <f t="shared" si="6"/>
        <v>0</v>
      </c>
      <c r="O38" s="56"/>
    </row>
    <row r="39" spans="1:15" x14ac:dyDescent="0.25">
      <c r="A39" s="81" t="str">
        <f>'Rentabilität - Rumpfjahr'!A40</f>
        <v>Weiterbildung</v>
      </c>
      <c r="B39" s="129">
        <v>0</v>
      </c>
      <c r="C39" s="129">
        <v>0</v>
      </c>
      <c r="D39" s="129">
        <v>0</v>
      </c>
      <c r="E39" s="129">
        <v>0</v>
      </c>
      <c r="F39" s="129">
        <v>0</v>
      </c>
      <c r="G39" s="129">
        <v>0</v>
      </c>
      <c r="H39" s="129">
        <v>0</v>
      </c>
      <c r="I39" s="129">
        <v>0</v>
      </c>
      <c r="J39" s="129">
        <v>0</v>
      </c>
      <c r="K39" s="129">
        <v>0</v>
      </c>
      <c r="L39" s="129">
        <v>0</v>
      </c>
      <c r="M39" s="129">
        <v>0</v>
      </c>
      <c r="N39" s="71">
        <f t="shared" si="6"/>
        <v>0</v>
      </c>
      <c r="O39" s="56"/>
    </row>
    <row r="40" spans="1:15" x14ac:dyDescent="0.25">
      <c r="A40" s="81" t="str">
        <f>'Rentabilität - Rumpfjahr'!A41</f>
        <v xml:space="preserve">Reparatur/Instandhaltung </v>
      </c>
      <c r="B40" s="129">
        <v>0</v>
      </c>
      <c r="C40" s="129">
        <v>0</v>
      </c>
      <c r="D40" s="129">
        <v>0</v>
      </c>
      <c r="E40" s="129">
        <v>0</v>
      </c>
      <c r="F40" s="129">
        <v>0</v>
      </c>
      <c r="G40" s="129">
        <v>0</v>
      </c>
      <c r="H40" s="129">
        <v>0</v>
      </c>
      <c r="I40" s="129">
        <v>0</v>
      </c>
      <c r="J40" s="129">
        <v>0</v>
      </c>
      <c r="K40" s="129">
        <v>0</v>
      </c>
      <c r="L40" s="129">
        <v>0</v>
      </c>
      <c r="M40" s="129">
        <v>0</v>
      </c>
      <c r="N40" s="71">
        <f t="shared" si="6"/>
        <v>0</v>
      </c>
      <c r="O40" s="56"/>
    </row>
    <row r="41" spans="1:15" x14ac:dyDescent="0.25">
      <c r="A41" s="81" t="str">
        <f>'Rentabilität - Rumpfjahr'!A42</f>
        <v>Verbrauchmaterial</v>
      </c>
      <c r="B41" s="129">
        <v>0</v>
      </c>
      <c r="C41" s="129">
        <v>0</v>
      </c>
      <c r="D41" s="129">
        <v>0</v>
      </c>
      <c r="E41" s="129">
        <v>0</v>
      </c>
      <c r="F41" s="129">
        <v>0</v>
      </c>
      <c r="G41" s="129">
        <v>0</v>
      </c>
      <c r="H41" s="129">
        <v>0</v>
      </c>
      <c r="I41" s="129">
        <v>0</v>
      </c>
      <c r="J41" s="129">
        <v>0</v>
      </c>
      <c r="K41" s="129">
        <v>0</v>
      </c>
      <c r="L41" s="129">
        <v>0</v>
      </c>
      <c r="M41" s="129">
        <v>0</v>
      </c>
      <c r="N41" s="71">
        <f t="shared" si="6"/>
        <v>0</v>
      </c>
      <c r="O41" s="56"/>
    </row>
    <row r="42" spans="1:15" x14ac:dyDescent="0.25">
      <c r="A42" s="81" t="str">
        <f>'Rentabilität - Rumpfjahr'!A43</f>
        <v>Telefon, Fax, Internet etc.</v>
      </c>
      <c r="B42" s="129">
        <v>0</v>
      </c>
      <c r="C42" s="129">
        <v>0</v>
      </c>
      <c r="D42" s="129">
        <v>0</v>
      </c>
      <c r="E42" s="129">
        <v>0</v>
      </c>
      <c r="F42" s="129">
        <v>0</v>
      </c>
      <c r="G42" s="129">
        <v>0</v>
      </c>
      <c r="H42" s="129">
        <v>0</v>
      </c>
      <c r="I42" s="129">
        <v>0</v>
      </c>
      <c r="J42" s="129">
        <v>0</v>
      </c>
      <c r="K42" s="129">
        <v>0</v>
      </c>
      <c r="L42" s="129">
        <v>0</v>
      </c>
      <c r="M42" s="129">
        <v>0</v>
      </c>
      <c r="N42" s="71">
        <f t="shared" si="6"/>
        <v>0</v>
      </c>
      <c r="O42" s="56" t="s">
        <v>0</v>
      </c>
    </row>
    <row r="43" spans="1:15" x14ac:dyDescent="0.25">
      <c r="A43" s="81" t="str">
        <f>'Rentabilität - Rumpfjahr'!A44</f>
        <v>Buchführung, Beratung etc.</v>
      </c>
      <c r="B43" s="129">
        <v>0</v>
      </c>
      <c r="C43" s="129">
        <v>0</v>
      </c>
      <c r="D43" s="129">
        <v>0</v>
      </c>
      <c r="E43" s="129">
        <v>0</v>
      </c>
      <c r="F43" s="129">
        <v>0</v>
      </c>
      <c r="G43" s="129">
        <v>0</v>
      </c>
      <c r="H43" s="129">
        <v>0</v>
      </c>
      <c r="I43" s="129">
        <v>0</v>
      </c>
      <c r="J43" s="129">
        <v>0</v>
      </c>
      <c r="K43" s="129">
        <v>0</v>
      </c>
      <c r="L43" s="129">
        <v>0</v>
      </c>
      <c r="M43" s="129">
        <v>0</v>
      </c>
      <c r="N43" s="71">
        <f t="shared" si="6"/>
        <v>0</v>
      </c>
      <c r="O43" s="56" t="s">
        <v>0</v>
      </c>
    </row>
    <row r="44" spans="1:15" x14ac:dyDescent="0.25">
      <c r="A44" s="81" t="str">
        <f>'Rentabilität - Rumpfjahr'!A45</f>
        <v>Sonstige Kosten</v>
      </c>
      <c r="B44" s="129">
        <v>0</v>
      </c>
      <c r="C44" s="129">
        <v>0</v>
      </c>
      <c r="D44" s="129">
        <v>0</v>
      </c>
      <c r="E44" s="129">
        <v>0</v>
      </c>
      <c r="F44" s="129">
        <v>0</v>
      </c>
      <c r="G44" s="129">
        <v>0</v>
      </c>
      <c r="H44" s="129">
        <v>0</v>
      </c>
      <c r="I44" s="129">
        <v>0</v>
      </c>
      <c r="J44" s="129">
        <v>0</v>
      </c>
      <c r="K44" s="129">
        <v>0</v>
      </c>
      <c r="L44" s="129">
        <v>0</v>
      </c>
      <c r="M44" s="129">
        <v>0</v>
      </c>
      <c r="N44" s="71">
        <f t="shared" si="6"/>
        <v>0</v>
      </c>
      <c r="O44" s="56" t="s">
        <v>0</v>
      </c>
    </row>
    <row r="45" spans="1:15" x14ac:dyDescent="0.25">
      <c r="A45" s="81" t="str">
        <f>'Rentabilität - Rumpfjahr'!A46</f>
        <v>Softwarelizenz</v>
      </c>
      <c r="B45" s="129">
        <v>0</v>
      </c>
      <c r="C45" s="129">
        <v>0</v>
      </c>
      <c r="D45" s="129">
        <v>0</v>
      </c>
      <c r="E45" s="129">
        <v>0</v>
      </c>
      <c r="F45" s="129">
        <v>0</v>
      </c>
      <c r="G45" s="129">
        <v>0</v>
      </c>
      <c r="H45" s="129">
        <v>0</v>
      </c>
      <c r="I45" s="129">
        <v>0</v>
      </c>
      <c r="J45" s="129">
        <v>0</v>
      </c>
      <c r="K45" s="129">
        <v>0</v>
      </c>
      <c r="L45" s="129">
        <v>0</v>
      </c>
      <c r="M45" s="129">
        <v>0</v>
      </c>
      <c r="N45" s="71">
        <f t="shared" si="6"/>
        <v>0</v>
      </c>
      <c r="O45" s="56" t="s">
        <v>0</v>
      </c>
    </row>
    <row r="46" spans="1:15" x14ac:dyDescent="0.25">
      <c r="A46" s="81" t="s">
        <v>86</v>
      </c>
      <c r="B46" s="129">
        <v>0</v>
      </c>
      <c r="C46" s="129">
        <v>0</v>
      </c>
      <c r="D46" s="129">
        <v>0</v>
      </c>
      <c r="E46" s="129">
        <v>0</v>
      </c>
      <c r="F46" s="129">
        <v>0</v>
      </c>
      <c r="G46" s="129">
        <v>0</v>
      </c>
      <c r="H46" s="129">
        <v>0</v>
      </c>
      <c r="I46" s="129">
        <v>0</v>
      </c>
      <c r="J46" s="129">
        <v>0</v>
      </c>
      <c r="K46" s="129">
        <v>0</v>
      </c>
      <c r="L46" s="129">
        <v>0</v>
      </c>
      <c r="M46" s="129">
        <v>0</v>
      </c>
      <c r="N46" s="71">
        <f t="shared" si="6"/>
        <v>0</v>
      </c>
      <c r="O46" s="56" t="s">
        <v>0</v>
      </c>
    </row>
    <row r="47" spans="1:15" x14ac:dyDescent="0.25">
      <c r="A47" s="79" t="s">
        <v>88</v>
      </c>
      <c r="B47" s="78">
        <f t="shared" ref="B47:M47" si="7">SUM(B28:B46)</f>
        <v>0</v>
      </c>
      <c r="C47" s="78">
        <f t="shared" si="7"/>
        <v>0</v>
      </c>
      <c r="D47" s="78">
        <f t="shared" si="7"/>
        <v>0</v>
      </c>
      <c r="E47" s="78">
        <f t="shared" si="7"/>
        <v>0</v>
      </c>
      <c r="F47" s="78">
        <f t="shared" si="7"/>
        <v>0</v>
      </c>
      <c r="G47" s="78">
        <f t="shared" si="7"/>
        <v>0</v>
      </c>
      <c r="H47" s="78">
        <f t="shared" si="7"/>
        <v>0</v>
      </c>
      <c r="I47" s="78">
        <f t="shared" si="7"/>
        <v>0</v>
      </c>
      <c r="J47" s="78">
        <f t="shared" si="7"/>
        <v>0</v>
      </c>
      <c r="K47" s="78">
        <f t="shared" si="7"/>
        <v>0</v>
      </c>
      <c r="L47" s="78">
        <f t="shared" si="7"/>
        <v>0</v>
      </c>
      <c r="M47" s="78">
        <f t="shared" si="7"/>
        <v>0</v>
      </c>
      <c r="N47" s="78">
        <f t="shared" si="6"/>
        <v>0</v>
      </c>
      <c r="O47" s="83" t="s">
        <v>0</v>
      </c>
    </row>
    <row r="48" spans="1:15" x14ac:dyDescent="0.25">
      <c r="A48" s="79" t="s">
        <v>316</v>
      </c>
      <c r="B48" s="78">
        <f t="shared" ref="B48:N48" si="8">B27-B47</f>
        <v>0</v>
      </c>
      <c r="C48" s="78">
        <f t="shared" si="8"/>
        <v>0</v>
      </c>
      <c r="D48" s="78">
        <f t="shared" si="8"/>
        <v>0</v>
      </c>
      <c r="E48" s="78">
        <f t="shared" si="8"/>
        <v>0</v>
      </c>
      <c r="F48" s="78">
        <f t="shared" si="8"/>
        <v>0</v>
      </c>
      <c r="G48" s="78">
        <f t="shared" si="8"/>
        <v>0</v>
      </c>
      <c r="H48" s="78">
        <f t="shared" si="8"/>
        <v>0</v>
      </c>
      <c r="I48" s="78">
        <f t="shared" si="8"/>
        <v>0</v>
      </c>
      <c r="J48" s="78">
        <f t="shared" si="8"/>
        <v>0</v>
      </c>
      <c r="K48" s="78">
        <f t="shared" si="8"/>
        <v>0</v>
      </c>
      <c r="L48" s="78">
        <f t="shared" si="8"/>
        <v>0</v>
      </c>
      <c r="M48" s="78">
        <f t="shared" si="8"/>
        <v>0</v>
      </c>
      <c r="N48" s="78">
        <f t="shared" si="8"/>
        <v>0</v>
      </c>
      <c r="O48" s="80" t="s">
        <v>0</v>
      </c>
    </row>
    <row r="49" spans="1:15" ht="15.75" x14ac:dyDescent="0.25">
      <c r="A49" s="46"/>
      <c r="B49" s="191"/>
      <c r="C49" s="191"/>
      <c r="D49" s="191"/>
      <c r="E49" s="191"/>
      <c r="F49" s="191"/>
      <c r="G49" s="191"/>
      <c r="H49" s="191"/>
      <c r="I49" s="191"/>
      <c r="J49" s="191"/>
      <c r="K49" s="191"/>
      <c r="L49" s="191"/>
      <c r="M49" s="191"/>
      <c r="N49" s="191"/>
      <c r="O49" s="66"/>
    </row>
    <row r="51" spans="1:15" x14ac:dyDescent="0.25">
      <c r="A51" s="122" t="s">
        <v>212</v>
      </c>
      <c r="B51" s="119">
        <f>SUM(B54,B59,B64,B69,B74)</f>
        <v>0</v>
      </c>
      <c r="C51" s="119">
        <f t="shared" ref="C51:M51" si="9">SUM(C54,C59,C64,C69,C74)</f>
        <v>0</v>
      </c>
      <c r="D51" s="119">
        <f t="shared" si="9"/>
        <v>0</v>
      </c>
      <c r="E51" s="119">
        <f t="shared" si="9"/>
        <v>0</v>
      </c>
      <c r="F51" s="119">
        <f t="shared" si="9"/>
        <v>0</v>
      </c>
      <c r="G51" s="119">
        <f t="shared" si="9"/>
        <v>0</v>
      </c>
      <c r="H51" s="119">
        <f t="shared" si="9"/>
        <v>0</v>
      </c>
      <c r="I51" s="119">
        <f t="shared" si="9"/>
        <v>0</v>
      </c>
      <c r="J51" s="119">
        <f t="shared" si="9"/>
        <v>0</v>
      </c>
      <c r="K51" s="119">
        <f t="shared" si="9"/>
        <v>0</v>
      </c>
      <c r="L51" s="119">
        <f t="shared" si="9"/>
        <v>0</v>
      </c>
      <c r="M51" s="119">
        <f t="shared" si="9"/>
        <v>0</v>
      </c>
      <c r="N51" s="124">
        <f t="shared" ref="N51" si="10">SUM(B51:M51)</f>
        <v>0</v>
      </c>
    </row>
    <row r="52" spans="1:15" x14ac:dyDescent="0.25">
      <c r="A52" s="123"/>
      <c r="I52" s="120"/>
    </row>
    <row r="53" spans="1:15" x14ac:dyDescent="0.25">
      <c r="A53" s="122" t="s">
        <v>54</v>
      </c>
      <c r="B53" s="100"/>
      <c r="C53" s="100"/>
      <c r="D53" s="100"/>
      <c r="E53" s="100"/>
      <c r="F53" s="100"/>
      <c r="G53" s="100"/>
      <c r="H53" s="100"/>
      <c r="I53" s="100"/>
      <c r="J53" s="100"/>
      <c r="K53" s="100"/>
      <c r="L53" s="100"/>
      <c r="M53" s="100"/>
      <c r="N53" s="100"/>
    </row>
    <row r="54" spans="1:15" x14ac:dyDescent="0.25">
      <c r="A54" s="104" t="s">
        <v>201</v>
      </c>
      <c r="B54" s="201">
        <v>0</v>
      </c>
      <c r="C54" s="201">
        <v>0</v>
      </c>
      <c r="D54" s="201">
        <v>0</v>
      </c>
      <c r="E54" s="201">
        <v>0</v>
      </c>
      <c r="F54" s="201">
        <v>0</v>
      </c>
      <c r="G54" s="201">
        <v>0</v>
      </c>
      <c r="H54" s="201">
        <v>0</v>
      </c>
      <c r="I54" s="201">
        <v>0</v>
      </c>
      <c r="J54" s="201">
        <v>0</v>
      </c>
      <c r="K54" s="201">
        <v>0</v>
      </c>
      <c r="L54" s="201">
        <v>0</v>
      </c>
      <c r="M54" s="201">
        <v>0</v>
      </c>
      <c r="N54">
        <f t="shared" ref="N54" si="11">SUM(B54:M54)</f>
        <v>0</v>
      </c>
      <c r="O54" s="102" t="s">
        <v>211</v>
      </c>
    </row>
    <row r="55" spans="1:15" x14ac:dyDescent="0.25">
      <c r="A55" s="104" t="s">
        <v>202</v>
      </c>
      <c r="B55" s="201">
        <v>0</v>
      </c>
      <c r="C55" s="201">
        <v>0</v>
      </c>
      <c r="D55" s="201">
        <v>0</v>
      </c>
      <c r="E55" s="201">
        <v>0</v>
      </c>
      <c r="F55" s="201">
        <v>0</v>
      </c>
      <c r="G55" s="201">
        <v>0</v>
      </c>
      <c r="H55" s="201">
        <v>0</v>
      </c>
      <c r="I55" s="201">
        <v>0</v>
      </c>
      <c r="J55" s="201">
        <v>0</v>
      </c>
      <c r="K55" s="201">
        <v>0</v>
      </c>
      <c r="L55" s="201">
        <v>0</v>
      </c>
      <c r="M55" s="201">
        <v>0</v>
      </c>
      <c r="N55" s="101"/>
    </row>
    <row r="56" spans="1:15" x14ac:dyDescent="0.25">
      <c r="A56" s="79" t="s">
        <v>203</v>
      </c>
      <c r="B56" s="78">
        <f>B54*B55</f>
        <v>0</v>
      </c>
      <c r="C56" s="78">
        <f t="shared" ref="C56:M56" si="12">C54*C55</f>
        <v>0</v>
      </c>
      <c r="D56" s="78">
        <f t="shared" si="12"/>
        <v>0</v>
      </c>
      <c r="E56" s="78">
        <f t="shared" si="12"/>
        <v>0</v>
      </c>
      <c r="F56" s="78">
        <f t="shared" si="12"/>
        <v>0</v>
      </c>
      <c r="G56" s="78">
        <f t="shared" si="12"/>
        <v>0</v>
      </c>
      <c r="H56" s="78">
        <f t="shared" si="12"/>
        <v>0</v>
      </c>
      <c r="I56" s="78">
        <f t="shared" si="12"/>
        <v>0</v>
      </c>
      <c r="J56" s="78">
        <f t="shared" si="12"/>
        <v>0</v>
      </c>
      <c r="K56" s="78">
        <f t="shared" si="12"/>
        <v>0</v>
      </c>
      <c r="L56" s="78">
        <f t="shared" si="12"/>
        <v>0</v>
      </c>
      <c r="M56" s="78">
        <f t="shared" si="12"/>
        <v>0</v>
      </c>
      <c r="N56" s="78">
        <f t="shared" ref="N56" si="13">SUM(B56:M56)</f>
        <v>0</v>
      </c>
    </row>
    <row r="57" spans="1:15" x14ac:dyDescent="0.25">
      <c r="A57" s="65"/>
      <c r="B57" s="65"/>
      <c r="C57" s="65"/>
      <c r="D57" s="65"/>
      <c r="E57" s="65"/>
      <c r="F57" s="65"/>
      <c r="G57" s="65"/>
      <c r="H57" s="65"/>
      <c r="I57" s="65"/>
      <c r="J57" s="65"/>
      <c r="K57" s="65"/>
      <c r="L57" s="65"/>
      <c r="M57" s="65"/>
      <c r="N57" s="65"/>
    </row>
    <row r="58" spans="1:15" x14ac:dyDescent="0.25">
      <c r="A58" s="122" t="s">
        <v>132</v>
      </c>
      <c r="B58" s="122"/>
      <c r="C58" s="122"/>
      <c r="D58" s="122"/>
      <c r="E58" s="122"/>
      <c r="F58" s="122"/>
      <c r="G58" s="122"/>
      <c r="H58" s="122"/>
      <c r="I58" s="122"/>
      <c r="J58" s="122"/>
      <c r="K58" s="122"/>
      <c r="L58" s="122"/>
      <c r="M58" s="122"/>
      <c r="N58" s="122"/>
    </row>
    <row r="59" spans="1:15" x14ac:dyDescent="0.25">
      <c r="A59" s="104" t="s">
        <v>201</v>
      </c>
      <c r="B59" s="201">
        <v>0</v>
      </c>
      <c r="C59" s="201">
        <v>0</v>
      </c>
      <c r="D59" s="201">
        <v>0</v>
      </c>
      <c r="E59" s="201">
        <v>0</v>
      </c>
      <c r="F59" s="201">
        <v>0</v>
      </c>
      <c r="G59" s="201">
        <v>0</v>
      </c>
      <c r="H59" s="201">
        <v>0</v>
      </c>
      <c r="I59" s="201">
        <v>0</v>
      </c>
      <c r="J59" s="201">
        <v>0</v>
      </c>
      <c r="K59" s="201">
        <v>0</v>
      </c>
      <c r="L59" s="201">
        <v>0</v>
      </c>
      <c r="M59" s="201">
        <v>0</v>
      </c>
      <c r="N59">
        <f t="shared" ref="N59" si="14">SUM(B59:M59)</f>
        <v>0</v>
      </c>
    </row>
    <row r="60" spans="1:15" x14ac:dyDescent="0.25">
      <c r="A60" s="104" t="s">
        <v>202</v>
      </c>
      <c r="B60" s="201">
        <v>0</v>
      </c>
      <c r="C60" s="201">
        <v>0</v>
      </c>
      <c r="D60" s="201">
        <v>0</v>
      </c>
      <c r="E60" s="201">
        <v>0</v>
      </c>
      <c r="F60" s="201">
        <v>0</v>
      </c>
      <c r="G60" s="201">
        <v>0</v>
      </c>
      <c r="H60" s="201">
        <v>0</v>
      </c>
      <c r="I60" s="201">
        <v>0</v>
      </c>
      <c r="J60" s="201">
        <v>0</v>
      </c>
      <c r="K60" s="201">
        <v>0</v>
      </c>
      <c r="L60" s="201">
        <v>0</v>
      </c>
      <c r="M60" s="201">
        <v>0</v>
      </c>
      <c r="N60" s="101"/>
    </row>
    <row r="61" spans="1:15" x14ac:dyDescent="0.25">
      <c r="A61" s="79" t="s">
        <v>204</v>
      </c>
      <c r="B61" s="78">
        <f t="shared" ref="B61:H61" si="15">B59*B60</f>
        <v>0</v>
      </c>
      <c r="C61" s="78">
        <f t="shared" si="15"/>
        <v>0</v>
      </c>
      <c r="D61" s="78">
        <f t="shared" si="15"/>
        <v>0</v>
      </c>
      <c r="E61" s="78">
        <f t="shared" si="15"/>
        <v>0</v>
      </c>
      <c r="F61" s="78">
        <f t="shared" si="15"/>
        <v>0</v>
      </c>
      <c r="G61" s="78">
        <f t="shared" si="15"/>
        <v>0</v>
      </c>
      <c r="H61" s="78">
        <f t="shared" si="15"/>
        <v>0</v>
      </c>
      <c r="I61" s="78">
        <f>I59*I60</f>
        <v>0</v>
      </c>
      <c r="J61" s="78">
        <f t="shared" ref="J61:M61" si="16">J59*J60</f>
        <v>0</v>
      </c>
      <c r="K61" s="78">
        <f t="shared" si="16"/>
        <v>0</v>
      </c>
      <c r="L61" s="78">
        <f t="shared" si="16"/>
        <v>0</v>
      </c>
      <c r="M61" s="78">
        <f t="shared" si="16"/>
        <v>0</v>
      </c>
      <c r="N61" s="78">
        <f t="shared" ref="N61" si="17">SUM(B61:M61)</f>
        <v>0</v>
      </c>
    </row>
    <row r="62" spans="1:15" x14ac:dyDescent="0.25">
      <c r="A62" s="65"/>
      <c r="B62" s="65"/>
      <c r="C62" s="65"/>
      <c r="D62" s="65"/>
      <c r="E62" s="65"/>
      <c r="F62" s="65"/>
      <c r="G62" s="65"/>
      <c r="H62" s="65"/>
      <c r="I62" s="65"/>
      <c r="J62" s="65"/>
      <c r="K62" s="65"/>
      <c r="L62" s="65"/>
      <c r="M62" s="65"/>
      <c r="N62" s="65"/>
    </row>
    <row r="63" spans="1:15" x14ac:dyDescent="0.25">
      <c r="A63" s="122" t="s">
        <v>55</v>
      </c>
      <c r="B63" s="122"/>
      <c r="C63" s="122"/>
      <c r="D63" s="122"/>
      <c r="E63" s="122"/>
      <c r="F63" s="122"/>
      <c r="G63" s="122"/>
      <c r="H63" s="122"/>
      <c r="I63" s="122"/>
      <c r="J63" s="122"/>
      <c r="K63" s="122"/>
      <c r="L63" s="122"/>
      <c r="M63" s="122"/>
      <c r="N63" s="122"/>
    </row>
    <row r="64" spans="1:15" x14ac:dyDescent="0.25">
      <c r="A64" s="104" t="s">
        <v>201</v>
      </c>
      <c r="B64" s="201">
        <v>0</v>
      </c>
      <c r="C64" s="201">
        <v>0</v>
      </c>
      <c r="D64" s="201">
        <v>0</v>
      </c>
      <c r="E64" s="201">
        <v>0</v>
      </c>
      <c r="F64" s="201">
        <v>0</v>
      </c>
      <c r="G64" s="201">
        <v>0</v>
      </c>
      <c r="H64" s="201">
        <v>0</v>
      </c>
      <c r="I64" s="201">
        <v>0</v>
      </c>
      <c r="J64" s="201">
        <v>0</v>
      </c>
      <c r="K64" s="201">
        <v>0</v>
      </c>
      <c r="L64" s="201">
        <v>0</v>
      </c>
      <c r="M64" s="201">
        <v>0</v>
      </c>
      <c r="N64">
        <f t="shared" ref="N64" si="18">SUM(B64:M64)</f>
        <v>0</v>
      </c>
    </row>
    <row r="65" spans="1:14" x14ac:dyDescent="0.25">
      <c r="A65" s="104" t="s">
        <v>202</v>
      </c>
      <c r="B65" s="201">
        <v>0</v>
      </c>
      <c r="C65" s="201">
        <v>0</v>
      </c>
      <c r="D65" s="201">
        <v>0</v>
      </c>
      <c r="E65" s="201">
        <v>0</v>
      </c>
      <c r="F65" s="201">
        <v>0</v>
      </c>
      <c r="G65" s="201">
        <v>0</v>
      </c>
      <c r="H65" s="201">
        <v>0</v>
      </c>
      <c r="I65" s="201">
        <v>0</v>
      </c>
      <c r="J65" s="201">
        <v>0</v>
      </c>
      <c r="K65" s="201">
        <v>0</v>
      </c>
      <c r="L65" s="201">
        <v>0</v>
      </c>
      <c r="M65" s="201">
        <v>0</v>
      </c>
      <c r="N65" s="101"/>
    </row>
    <row r="66" spans="1:14" x14ac:dyDescent="0.25">
      <c r="A66" s="79" t="s">
        <v>205</v>
      </c>
      <c r="B66" s="78">
        <f t="shared" ref="B66:H66" si="19">B64*B65</f>
        <v>0</v>
      </c>
      <c r="C66" s="78">
        <f t="shared" si="19"/>
        <v>0</v>
      </c>
      <c r="D66" s="78">
        <f t="shared" si="19"/>
        <v>0</v>
      </c>
      <c r="E66" s="78">
        <f t="shared" si="19"/>
        <v>0</v>
      </c>
      <c r="F66" s="78">
        <f t="shared" si="19"/>
        <v>0</v>
      </c>
      <c r="G66" s="78">
        <f t="shared" si="19"/>
        <v>0</v>
      </c>
      <c r="H66" s="78">
        <f t="shared" si="19"/>
        <v>0</v>
      </c>
      <c r="I66" s="78">
        <f>I64*I65</f>
        <v>0</v>
      </c>
      <c r="J66" s="78">
        <f t="shared" ref="J66:M66" si="20">J64*J65</f>
        <v>0</v>
      </c>
      <c r="K66" s="78">
        <f t="shared" si="20"/>
        <v>0</v>
      </c>
      <c r="L66" s="78">
        <f t="shared" si="20"/>
        <v>0</v>
      </c>
      <c r="M66" s="78">
        <f t="shared" si="20"/>
        <v>0</v>
      </c>
      <c r="N66" s="78">
        <f t="shared" ref="N66" si="21">SUM(B66:M66)</f>
        <v>0</v>
      </c>
    </row>
    <row r="67" spans="1:14" x14ac:dyDescent="0.25">
      <c r="A67" s="65"/>
      <c r="B67" s="65"/>
      <c r="C67" s="65"/>
      <c r="D67" s="65"/>
      <c r="E67" s="65"/>
      <c r="F67" s="65"/>
      <c r="G67" s="65"/>
      <c r="H67" s="65"/>
      <c r="I67" s="65"/>
      <c r="J67" s="65"/>
      <c r="K67" s="65"/>
      <c r="L67" s="65"/>
      <c r="M67" s="65"/>
      <c r="N67" s="65"/>
    </row>
    <row r="68" spans="1:14" x14ac:dyDescent="0.25">
      <c r="A68" s="122" t="s">
        <v>56</v>
      </c>
      <c r="B68" s="122"/>
      <c r="C68" s="122"/>
      <c r="D68" s="122"/>
      <c r="E68" s="122"/>
      <c r="F68" s="122"/>
      <c r="G68" s="122"/>
      <c r="H68" s="122"/>
      <c r="I68" s="122"/>
      <c r="J68" s="122"/>
      <c r="K68" s="122"/>
      <c r="L68" s="122"/>
      <c r="M68" s="122"/>
      <c r="N68" s="122"/>
    </row>
    <row r="69" spans="1:14" x14ac:dyDescent="0.25">
      <c r="A69" s="104" t="s">
        <v>201</v>
      </c>
      <c r="B69" s="201">
        <v>0</v>
      </c>
      <c r="C69" s="201">
        <v>0</v>
      </c>
      <c r="D69" s="201">
        <v>0</v>
      </c>
      <c r="E69" s="201">
        <v>0</v>
      </c>
      <c r="F69" s="201">
        <v>0</v>
      </c>
      <c r="G69" s="201">
        <v>0</v>
      </c>
      <c r="H69" s="201">
        <v>0</v>
      </c>
      <c r="I69" s="201">
        <v>0</v>
      </c>
      <c r="J69" s="201">
        <v>0</v>
      </c>
      <c r="K69" s="201">
        <v>0</v>
      </c>
      <c r="L69" s="201">
        <v>0</v>
      </c>
      <c r="M69" s="201">
        <v>0</v>
      </c>
      <c r="N69">
        <f t="shared" ref="N69" si="22">SUM(B69:M69)</f>
        <v>0</v>
      </c>
    </row>
    <row r="70" spans="1:14" x14ac:dyDescent="0.25">
      <c r="A70" s="104" t="s">
        <v>202</v>
      </c>
      <c r="B70" s="201">
        <v>0</v>
      </c>
      <c r="C70" s="201">
        <v>0</v>
      </c>
      <c r="D70" s="201">
        <v>0</v>
      </c>
      <c r="E70" s="201">
        <v>0</v>
      </c>
      <c r="F70" s="201">
        <v>0</v>
      </c>
      <c r="G70" s="201">
        <v>0</v>
      </c>
      <c r="H70" s="201">
        <v>0</v>
      </c>
      <c r="I70" s="201">
        <v>0</v>
      </c>
      <c r="J70" s="201">
        <v>0</v>
      </c>
      <c r="K70" s="201">
        <v>0</v>
      </c>
      <c r="L70" s="201">
        <v>0</v>
      </c>
      <c r="M70" s="201">
        <v>0</v>
      </c>
      <c r="N70" s="101"/>
    </row>
    <row r="71" spans="1:14" x14ac:dyDescent="0.25">
      <c r="A71" s="79" t="s">
        <v>206</v>
      </c>
      <c r="B71" s="78">
        <f t="shared" ref="B71:H71" si="23">B69*B70</f>
        <v>0</v>
      </c>
      <c r="C71" s="78">
        <f t="shared" si="23"/>
        <v>0</v>
      </c>
      <c r="D71" s="78">
        <f t="shared" si="23"/>
        <v>0</v>
      </c>
      <c r="E71" s="78">
        <f t="shared" si="23"/>
        <v>0</v>
      </c>
      <c r="F71" s="78">
        <f t="shared" si="23"/>
        <v>0</v>
      </c>
      <c r="G71" s="78">
        <f t="shared" si="23"/>
        <v>0</v>
      </c>
      <c r="H71" s="78">
        <f t="shared" si="23"/>
        <v>0</v>
      </c>
      <c r="I71" s="78">
        <f>I69*I70</f>
        <v>0</v>
      </c>
      <c r="J71" s="78">
        <f t="shared" ref="J71:M71" si="24">J69*J70</f>
        <v>0</v>
      </c>
      <c r="K71" s="78">
        <f t="shared" si="24"/>
        <v>0</v>
      </c>
      <c r="L71" s="78">
        <f t="shared" si="24"/>
        <v>0</v>
      </c>
      <c r="M71" s="78">
        <f t="shared" si="24"/>
        <v>0</v>
      </c>
      <c r="N71" s="78">
        <f t="shared" ref="N71" si="25">SUM(B71:M71)</f>
        <v>0</v>
      </c>
    </row>
    <row r="72" spans="1:14" x14ac:dyDescent="0.25">
      <c r="A72" s="65"/>
      <c r="B72" s="65"/>
      <c r="C72" s="65"/>
      <c r="D72" s="65"/>
      <c r="E72" s="65"/>
      <c r="F72" s="65"/>
      <c r="G72" s="65"/>
      <c r="H72" s="65"/>
      <c r="I72" s="65"/>
      <c r="J72" s="65"/>
      <c r="K72" s="65"/>
      <c r="L72" s="65"/>
      <c r="M72" s="65"/>
      <c r="N72" s="65"/>
    </row>
    <row r="73" spans="1:14" x14ac:dyDescent="0.25">
      <c r="A73" s="122" t="s">
        <v>57</v>
      </c>
      <c r="B73" s="122"/>
      <c r="C73" s="122"/>
      <c r="D73" s="122"/>
      <c r="E73" s="122"/>
      <c r="F73" s="122"/>
      <c r="G73" s="122"/>
      <c r="H73" s="122"/>
      <c r="I73" s="122"/>
      <c r="J73" s="122"/>
      <c r="K73" s="122"/>
      <c r="L73" s="122"/>
      <c r="M73" s="122"/>
      <c r="N73" s="122"/>
    </row>
    <row r="74" spans="1:14" x14ac:dyDescent="0.25">
      <c r="A74" s="104" t="s">
        <v>201</v>
      </c>
      <c r="B74" s="201">
        <v>0</v>
      </c>
      <c r="C74" s="201">
        <v>0</v>
      </c>
      <c r="D74" s="201">
        <v>0</v>
      </c>
      <c r="E74" s="201">
        <v>0</v>
      </c>
      <c r="F74" s="201">
        <v>0</v>
      </c>
      <c r="G74" s="201">
        <v>0</v>
      </c>
      <c r="H74" s="201">
        <v>0</v>
      </c>
      <c r="I74" s="201">
        <v>0</v>
      </c>
      <c r="J74" s="201">
        <v>0</v>
      </c>
      <c r="K74" s="201">
        <v>0</v>
      </c>
      <c r="L74" s="201">
        <v>0</v>
      </c>
      <c r="M74" s="201">
        <v>0</v>
      </c>
      <c r="N74">
        <f t="shared" ref="N74" si="26">SUM(B74:M74)</f>
        <v>0</v>
      </c>
    </row>
    <row r="75" spans="1:14" x14ac:dyDescent="0.25">
      <c r="A75" s="104" t="s">
        <v>202</v>
      </c>
      <c r="B75" s="201">
        <v>0</v>
      </c>
      <c r="C75" s="201">
        <v>0</v>
      </c>
      <c r="D75" s="201">
        <v>0</v>
      </c>
      <c r="E75" s="201">
        <v>0</v>
      </c>
      <c r="F75" s="201">
        <v>0</v>
      </c>
      <c r="G75" s="201">
        <v>0</v>
      </c>
      <c r="H75" s="201">
        <v>0</v>
      </c>
      <c r="I75" s="201">
        <v>0</v>
      </c>
      <c r="J75" s="201">
        <v>0</v>
      </c>
      <c r="K75" s="201">
        <v>0</v>
      </c>
      <c r="L75" s="201">
        <v>0</v>
      </c>
      <c r="M75" s="201">
        <v>0</v>
      </c>
      <c r="N75" s="101"/>
    </row>
    <row r="76" spans="1:14" x14ac:dyDescent="0.25">
      <c r="A76" s="79" t="s">
        <v>210</v>
      </c>
      <c r="B76" s="78">
        <f t="shared" ref="B76:H76" si="27">B74*B75</f>
        <v>0</v>
      </c>
      <c r="C76" s="78">
        <f t="shared" si="27"/>
        <v>0</v>
      </c>
      <c r="D76" s="78">
        <f t="shared" si="27"/>
        <v>0</v>
      </c>
      <c r="E76" s="78">
        <f t="shared" si="27"/>
        <v>0</v>
      </c>
      <c r="F76" s="78">
        <f t="shared" si="27"/>
        <v>0</v>
      </c>
      <c r="G76" s="78">
        <f t="shared" si="27"/>
        <v>0</v>
      </c>
      <c r="H76" s="78">
        <f t="shared" si="27"/>
        <v>0</v>
      </c>
      <c r="I76" s="78">
        <f>I74*I75</f>
        <v>0</v>
      </c>
      <c r="J76" s="78">
        <f t="shared" ref="J76:M76" si="28">J74*J75</f>
        <v>0</v>
      </c>
      <c r="K76" s="78">
        <f t="shared" si="28"/>
        <v>0</v>
      </c>
      <c r="L76" s="78">
        <f t="shared" si="28"/>
        <v>0</v>
      </c>
      <c r="M76" s="78">
        <f t="shared" si="28"/>
        <v>0</v>
      </c>
      <c r="N76" s="78">
        <f t="shared" ref="N76" si="29">SUM(B76:M76)</f>
        <v>0</v>
      </c>
    </row>
  </sheetData>
  <sheetProtection selectLockedCells="1"/>
  <mergeCells count="1">
    <mergeCell ref="O2:O4"/>
  </mergeCells>
  <pageMargins left="0.70866141732283472" right="0.70866141732283472" top="0.43307086614173229" bottom="0.51181102362204722" header="0.31496062992125984" footer="0.31496062992125984"/>
  <pageSetup paperSize="9" scale="6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pageSetUpPr fitToPage="1"/>
  </sheetPr>
  <dimension ref="A1:O76"/>
  <sheetViews>
    <sheetView showGridLines="0" zoomScaleNormal="100" workbookViewId="0">
      <pane xSplit="1" ySplit="5" topLeftCell="B6" activePane="bottomRight" state="frozen"/>
      <selection activeCell="B42" sqref="B42"/>
      <selection pane="topRight" activeCell="B42" sqref="B42"/>
      <selection pane="bottomLeft" activeCell="B42" sqref="B42"/>
      <selection pane="bottomRight" activeCell="A3" sqref="A3"/>
    </sheetView>
  </sheetViews>
  <sheetFormatPr baseColWidth="10" defaultColWidth="8.7109375" defaultRowHeight="15" x14ac:dyDescent="0.25"/>
  <cols>
    <col min="1" max="1" width="44.42578125" bestFit="1" customWidth="1"/>
    <col min="2" max="2" width="7.140625" bestFit="1" customWidth="1"/>
    <col min="3" max="3" width="7.5703125" bestFit="1" customWidth="1"/>
    <col min="4" max="4" width="7.7109375" bestFit="1" customWidth="1"/>
    <col min="5" max="6" width="7.42578125" bestFit="1" customWidth="1"/>
    <col min="7" max="8" width="7.140625" bestFit="1" customWidth="1"/>
    <col min="9" max="9" width="7.7109375" bestFit="1" customWidth="1"/>
    <col min="10" max="10" width="7.5703125" bestFit="1" customWidth="1"/>
    <col min="11" max="11" width="7.42578125" bestFit="1" customWidth="1"/>
    <col min="12" max="12" width="7.7109375" bestFit="1" customWidth="1"/>
    <col min="13" max="13" width="7.5703125" bestFit="1" customWidth="1"/>
    <col min="14" max="14" width="11" bestFit="1" customWidth="1"/>
    <col min="15" max="15" width="91.5703125" customWidth="1"/>
  </cols>
  <sheetData>
    <row r="1" spans="1:15" ht="18.75" x14ac:dyDescent="0.3">
      <c r="A1" s="112" t="str">
        <f>_Name</f>
        <v>Text</v>
      </c>
    </row>
    <row r="2" spans="1:15" ht="15.75" x14ac:dyDescent="0.25">
      <c r="A2" s="113" t="str">
        <f>"Rentabilitätsvorausschau "&amp;_J3</f>
        <v>Rentabilitätsvorausschau 2027</v>
      </c>
      <c r="B2" s="65"/>
      <c r="C2" s="65"/>
      <c r="D2" s="65"/>
      <c r="E2" s="65"/>
      <c r="F2" s="65"/>
      <c r="G2" s="65"/>
      <c r="H2" s="65"/>
      <c r="I2" s="65"/>
      <c r="J2" s="65"/>
      <c r="K2" s="65"/>
      <c r="L2" s="65"/>
      <c r="M2" s="65"/>
      <c r="N2" s="117" t="s">
        <v>195</v>
      </c>
    </row>
    <row r="3" spans="1:15" ht="12" customHeight="1" x14ac:dyDescent="0.25">
      <c r="A3" s="114" t="str">
        <f ca="1">"Stand: "&amp;TEXT(TODAY(),"TT.MM.JJJJ")&amp;" in EUR"</f>
        <v>Stand: 15.03.2026 in EUR</v>
      </c>
      <c r="B3" s="65"/>
      <c r="C3" s="65"/>
      <c r="D3" s="65"/>
      <c r="E3" s="65"/>
      <c r="F3" s="65"/>
      <c r="G3" s="65"/>
      <c r="H3" s="65"/>
      <c r="I3" s="65"/>
      <c r="J3" s="65"/>
      <c r="K3" s="65"/>
      <c r="L3" s="65"/>
      <c r="M3" s="65"/>
      <c r="N3" s="65"/>
    </row>
    <row r="4" spans="1:15" x14ac:dyDescent="0.25">
      <c r="A4" s="59" t="s">
        <v>38</v>
      </c>
      <c r="B4" s="67" t="s">
        <v>39</v>
      </c>
      <c r="C4" s="67" t="s">
        <v>40</v>
      </c>
      <c r="D4" s="67" t="s">
        <v>41</v>
      </c>
      <c r="E4" s="67" t="s">
        <v>42</v>
      </c>
      <c r="F4" s="67" t="s">
        <v>43</v>
      </c>
      <c r="G4" s="67" t="s">
        <v>44</v>
      </c>
      <c r="H4" s="67" t="s">
        <v>45</v>
      </c>
      <c r="I4" s="67" t="s">
        <v>46</v>
      </c>
      <c r="J4" s="67" t="s">
        <v>47</v>
      </c>
      <c r="K4" s="67" t="s">
        <v>48</v>
      </c>
      <c r="L4" s="67" t="s">
        <v>49</v>
      </c>
      <c r="M4" s="67" t="s">
        <v>50</v>
      </c>
      <c r="N4" s="67" t="s">
        <v>51</v>
      </c>
      <c r="O4" s="66"/>
    </row>
    <row r="5" spans="1:15" x14ac:dyDescent="0.25">
      <c r="A5" s="68" t="s">
        <v>53</v>
      </c>
      <c r="B5" s="59" t="s">
        <v>0</v>
      </c>
      <c r="C5" s="59" t="s">
        <v>0</v>
      </c>
      <c r="D5" s="59" t="s">
        <v>0</v>
      </c>
      <c r="E5" s="59" t="s">
        <v>0</v>
      </c>
      <c r="F5" s="59" t="s">
        <v>0</v>
      </c>
      <c r="G5" s="59" t="s">
        <v>0</v>
      </c>
      <c r="H5" s="59" t="s">
        <v>0</v>
      </c>
      <c r="I5" s="59" t="s">
        <v>0</v>
      </c>
      <c r="J5" s="59" t="s">
        <v>0</v>
      </c>
      <c r="K5" s="59" t="s">
        <v>0</v>
      </c>
      <c r="L5" s="59" t="s">
        <v>0</v>
      </c>
      <c r="M5" s="59" t="s">
        <v>0</v>
      </c>
      <c r="N5" s="59" t="s">
        <v>0</v>
      </c>
      <c r="O5" s="59" t="s">
        <v>218</v>
      </c>
    </row>
    <row r="6" spans="1:15" x14ac:dyDescent="0.25">
      <c r="A6" s="69" t="str">
        <f>'Rentabilität - Rumpfjahr'!A7</f>
        <v>Geschäftsbereich 1</v>
      </c>
      <c r="B6" s="129">
        <v>0</v>
      </c>
      <c r="C6" s="129">
        <v>0</v>
      </c>
      <c r="D6" s="129">
        <v>0</v>
      </c>
      <c r="E6" s="129">
        <v>0</v>
      </c>
      <c r="F6" s="129">
        <v>0</v>
      </c>
      <c r="G6" s="129">
        <v>0</v>
      </c>
      <c r="H6" s="129">
        <v>0</v>
      </c>
      <c r="I6" s="129">
        <v>0</v>
      </c>
      <c r="J6" s="129">
        <v>0</v>
      </c>
      <c r="K6" s="129">
        <v>0</v>
      </c>
      <c r="L6" s="129">
        <v>0</v>
      </c>
      <c r="M6" s="129">
        <v>0</v>
      </c>
      <c r="N6" s="71">
        <f t="shared" ref="N6:N11" si="0">SUM(B6:M6)</f>
        <v>0</v>
      </c>
      <c r="O6" s="56" t="s">
        <v>217</v>
      </c>
    </row>
    <row r="7" spans="1:15" x14ac:dyDescent="0.25">
      <c r="A7" s="72" t="str">
        <f>'Rentabilität - Rumpfjahr'!A8</f>
        <v>Geschäftsbereich 2</v>
      </c>
      <c r="B7" s="129">
        <v>0</v>
      </c>
      <c r="C7" s="129">
        <v>0</v>
      </c>
      <c r="D7" s="129">
        <v>0</v>
      </c>
      <c r="E7" s="129">
        <v>0</v>
      </c>
      <c r="F7" s="129">
        <v>0</v>
      </c>
      <c r="G7" s="129">
        <v>0</v>
      </c>
      <c r="H7" s="129">
        <v>0</v>
      </c>
      <c r="I7" s="129">
        <v>0</v>
      </c>
      <c r="J7" s="129">
        <v>0</v>
      </c>
      <c r="K7" s="129">
        <v>0</v>
      </c>
      <c r="L7" s="129">
        <v>0</v>
      </c>
      <c r="M7" s="129">
        <v>0</v>
      </c>
      <c r="N7" s="73">
        <f t="shared" si="0"/>
        <v>0</v>
      </c>
      <c r="O7" s="56"/>
    </row>
    <row r="8" spans="1:15" x14ac:dyDescent="0.25">
      <c r="A8" s="72" t="str">
        <f>'Rentabilität - Rumpfjahr'!A9</f>
        <v>Geschäftsbereich 3</v>
      </c>
      <c r="B8" s="129">
        <v>0</v>
      </c>
      <c r="C8" s="129">
        <v>0</v>
      </c>
      <c r="D8" s="129">
        <v>0</v>
      </c>
      <c r="E8" s="129">
        <v>0</v>
      </c>
      <c r="F8" s="129">
        <v>0</v>
      </c>
      <c r="G8" s="129">
        <v>0</v>
      </c>
      <c r="H8" s="129">
        <v>0</v>
      </c>
      <c r="I8" s="129">
        <v>0</v>
      </c>
      <c r="J8" s="129">
        <v>0</v>
      </c>
      <c r="K8" s="129">
        <v>0</v>
      </c>
      <c r="L8" s="129">
        <v>0</v>
      </c>
      <c r="M8" s="129">
        <v>0</v>
      </c>
      <c r="N8" s="73">
        <f t="shared" si="0"/>
        <v>0</v>
      </c>
      <c r="O8" s="56"/>
    </row>
    <row r="9" spans="1:15" x14ac:dyDescent="0.25">
      <c r="A9" s="72" t="str">
        <f>'Rentabilität - Rumpfjahr'!A10</f>
        <v>Geschäftsbereich 4</v>
      </c>
      <c r="B9" s="129">
        <v>0</v>
      </c>
      <c r="C9" s="129">
        <v>0</v>
      </c>
      <c r="D9" s="129">
        <v>0</v>
      </c>
      <c r="E9" s="129">
        <v>0</v>
      </c>
      <c r="F9" s="129">
        <v>0</v>
      </c>
      <c r="G9" s="129">
        <v>0</v>
      </c>
      <c r="H9" s="129">
        <v>0</v>
      </c>
      <c r="I9" s="129">
        <v>0</v>
      </c>
      <c r="J9" s="129">
        <v>0</v>
      </c>
      <c r="K9" s="129">
        <v>0</v>
      </c>
      <c r="L9" s="129">
        <v>0</v>
      </c>
      <c r="M9" s="129">
        <v>0</v>
      </c>
      <c r="N9" s="73">
        <f t="shared" si="0"/>
        <v>0</v>
      </c>
      <c r="O9" s="56"/>
    </row>
    <row r="10" spans="1:15" x14ac:dyDescent="0.25">
      <c r="A10" s="74" t="str">
        <f>'Rentabilität - Rumpfjahr'!A11</f>
        <v>Geschäftsbereich 5</v>
      </c>
      <c r="B10" s="129">
        <v>0</v>
      </c>
      <c r="C10" s="129">
        <v>0</v>
      </c>
      <c r="D10" s="129">
        <v>0</v>
      </c>
      <c r="E10" s="129">
        <v>0</v>
      </c>
      <c r="F10" s="129">
        <v>0</v>
      </c>
      <c r="G10" s="129">
        <v>0</v>
      </c>
      <c r="H10" s="129">
        <v>0</v>
      </c>
      <c r="I10" s="129">
        <v>0</v>
      </c>
      <c r="J10" s="129">
        <v>0</v>
      </c>
      <c r="K10" s="129">
        <v>0</v>
      </c>
      <c r="L10" s="129">
        <v>0</v>
      </c>
      <c r="M10" s="129">
        <v>0</v>
      </c>
      <c r="N10" s="76">
        <f t="shared" si="0"/>
        <v>0</v>
      </c>
      <c r="O10" s="56"/>
    </row>
    <row r="11" spans="1:15" x14ac:dyDescent="0.25">
      <c r="A11" s="77" t="s">
        <v>58</v>
      </c>
      <c r="B11" s="78">
        <f>SUM(B6:B10)</f>
        <v>0</v>
      </c>
      <c r="C11" s="78">
        <f t="shared" ref="C11:M11" si="1">SUM(C6:C10)</f>
        <v>0</v>
      </c>
      <c r="D11" s="78">
        <f t="shared" si="1"/>
        <v>0</v>
      </c>
      <c r="E11" s="78">
        <f t="shared" si="1"/>
        <v>0</v>
      </c>
      <c r="F11" s="78">
        <f t="shared" si="1"/>
        <v>0</v>
      </c>
      <c r="G11" s="78">
        <f t="shared" si="1"/>
        <v>0</v>
      </c>
      <c r="H11" s="78">
        <f t="shared" si="1"/>
        <v>0</v>
      </c>
      <c r="I11" s="78">
        <f t="shared" si="1"/>
        <v>0</v>
      </c>
      <c r="J11" s="78">
        <f t="shared" si="1"/>
        <v>0</v>
      </c>
      <c r="K11" s="78">
        <f t="shared" si="1"/>
        <v>0</v>
      </c>
      <c r="L11" s="78">
        <f t="shared" si="1"/>
        <v>0</v>
      </c>
      <c r="M11" s="78">
        <f t="shared" si="1"/>
        <v>0</v>
      </c>
      <c r="N11" s="78">
        <f t="shared" si="0"/>
        <v>0</v>
      </c>
      <c r="O11" s="59"/>
    </row>
    <row r="12" spans="1:15" x14ac:dyDescent="0.25">
      <c r="A12" s="68" t="s">
        <v>59</v>
      </c>
      <c r="B12" s="59" t="s">
        <v>0</v>
      </c>
      <c r="C12" s="59" t="s">
        <v>0</v>
      </c>
      <c r="D12" s="59" t="s">
        <v>0</v>
      </c>
      <c r="E12" s="59" t="s">
        <v>0</v>
      </c>
      <c r="F12" s="59" t="s">
        <v>0</v>
      </c>
      <c r="G12" s="59" t="s">
        <v>0</v>
      </c>
      <c r="H12" s="59" t="s">
        <v>0</v>
      </c>
      <c r="I12" s="59" t="s">
        <v>0</v>
      </c>
      <c r="J12" s="59" t="s">
        <v>0</v>
      </c>
      <c r="K12" s="59" t="s">
        <v>0</v>
      </c>
      <c r="L12" s="59" t="s">
        <v>0</v>
      </c>
      <c r="M12" s="59" t="s">
        <v>0</v>
      </c>
      <c r="N12" s="59" t="s">
        <v>0</v>
      </c>
      <c r="O12" s="59"/>
    </row>
    <row r="13" spans="1:15" x14ac:dyDescent="0.25">
      <c r="A13" s="69" t="str">
        <f>'Rentabilität - Rumpfjahr'!A14</f>
        <v>Geschäftsbereich 6</v>
      </c>
      <c r="B13" s="129">
        <v>0</v>
      </c>
      <c r="C13" s="129">
        <v>0</v>
      </c>
      <c r="D13" s="129">
        <v>0</v>
      </c>
      <c r="E13" s="129">
        <v>0</v>
      </c>
      <c r="F13" s="129">
        <v>0</v>
      </c>
      <c r="G13" s="129">
        <v>0</v>
      </c>
      <c r="H13" s="129">
        <v>0</v>
      </c>
      <c r="I13" s="129">
        <v>0</v>
      </c>
      <c r="J13" s="129">
        <v>0</v>
      </c>
      <c r="K13" s="129">
        <v>0</v>
      </c>
      <c r="L13" s="129">
        <v>0</v>
      </c>
      <c r="M13" s="129">
        <v>0</v>
      </c>
      <c r="N13" s="71">
        <f>SUM(B13:M13)</f>
        <v>0</v>
      </c>
      <c r="O13" s="56" t="s">
        <v>217</v>
      </c>
    </row>
    <row r="14" spans="1:15" x14ac:dyDescent="0.25">
      <c r="A14" s="74" t="str">
        <f>'Rentabilität - Rumpfjahr'!A15</f>
        <v>Geschäftsbereich 7</v>
      </c>
      <c r="B14" s="129">
        <v>0</v>
      </c>
      <c r="C14" s="129">
        <v>0</v>
      </c>
      <c r="D14" s="129">
        <v>0</v>
      </c>
      <c r="E14" s="129">
        <v>0</v>
      </c>
      <c r="F14" s="129">
        <v>0</v>
      </c>
      <c r="G14" s="129">
        <v>0</v>
      </c>
      <c r="H14" s="129">
        <v>0</v>
      </c>
      <c r="I14" s="129">
        <v>0</v>
      </c>
      <c r="J14" s="129">
        <v>0</v>
      </c>
      <c r="K14" s="129">
        <v>0</v>
      </c>
      <c r="L14" s="129">
        <v>0</v>
      </c>
      <c r="M14" s="129">
        <v>0</v>
      </c>
      <c r="N14" s="76">
        <f>SUM(B14:M14)</f>
        <v>0</v>
      </c>
      <c r="O14" s="56"/>
    </row>
    <row r="15" spans="1:15" x14ac:dyDescent="0.25">
      <c r="A15" s="77" t="s">
        <v>62</v>
      </c>
      <c r="B15" s="78">
        <f t="shared" ref="B15:M15" si="2">SUM(B13:B14)</f>
        <v>0</v>
      </c>
      <c r="C15" s="78">
        <f t="shared" si="2"/>
        <v>0</v>
      </c>
      <c r="D15" s="78">
        <f t="shared" si="2"/>
        <v>0</v>
      </c>
      <c r="E15" s="78">
        <f t="shared" si="2"/>
        <v>0</v>
      </c>
      <c r="F15" s="78">
        <f t="shared" si="2"/>
        <v>0</v>
      </c>
      <c r="G15" s="78">
        <f t="shared" si="2"/>
        <v>0</v>
      </c>
      <c r="H15" s="78">
        <f t="shared" si="2"/>
        <v>0</v>
      </c>
      <c r="I15" s="78">
        <f t="shared" si="2"/>
        <v>0</v>
      </c>
      <c r="J15" s="78">
        <f t="shared" si="2"/>
        <v>0</v>
      </c>
      <c r="K15" s="78">
        <f t="shared" si="2"/>
        <v>0</v>
      </c>
      <c r="L15" s="78">
        <f t="shared" si="2"/>
        <v>0</v>
      </c>
      <c r="M15" s="78">
        <f t="shared" si="2"/>
        <v>0</v>
      </c>
      <c r="N15" s="78">
        <f>SUM(B15:M15)</f>
        <v>0</v>
      </c>
      <c r="O15" s="59"/>
    </row>
    <row r="16" spans="1:15" x14ac:dyDescent="0.25">
      <c r="A16" s="68" t="s">
        <v>63</v>
      </c>
      <c r="B16" s="59" t="s">
        <v>0</v>
      </c>
      <c r="C16" s="59" t="s">
        <v>0</v>
      </c>
      <c r="D16" s="59" t="s">
        <v>0</v>
      </c>
      <c r="E16" s="59" t="s">
        <v>0</v>
      </c>
      <c r="F16" s="59" t="s">
        <v>0</v>
      </c>
      <c r="G16" s="59" t="s">
        <v>0</v>
      </c>
      <c r="H16" s="59" t="s">
        <v>0</v>
      </c>
      <c r="I16" s="59" t="s">
        <v>0</v>
      </c>
      <c r="J16" s="59" t="s">
        <v>0</v>
      </c>
      <c r="K16" s="59" t="s">
        <v>0</v>
      </c>
      <c r="L16" s="59" t="s">
        <v>0</v>
      </c>
      <c r="M16" s="59" t="s">
        <v>0</v>
      </c>
      <c r="N16" s="59" t="s">
        <v>0</v>
      </c>
      <c r="O16" s="59"/>
    </row>
    <row r="17" spans="1:15" x14ac:dyDescent="0.25">
      <c r="A17" s="69" t="str">
        <f>'Rentabilität - Rumpfjahr'!A18</f>
        <v>Geschäftsbereich 8</v>
      </c>
      <c r="B17" s="129">
        <v>0</v>
      </c>
      <c r="C17" s="129">
        <v>0</v>
      </c>
      <c r="D17" s="129">
        <v>0</v>
      </c>
      <c r="E17" s="129">
        <v>0</v>
      </c>
      <c r="F17" s="129">
        <v>0</v>
      </c>
      <c r="G17" s="129">
        <v>0</v>
      </c>
      <c r="H17" s="129">
        <v>0</v>
      </c>
      <c r="I17" s="129">
        <v>0</v>
      </c>
      <c r="J17" s="129">
        <v>0</v>
      </c>
      <c r="K17" s="129">
        <v>0</v>
      </c>
      <c r="L17" s="129">
        <v>0</v>
      </c>
      <c r="M17" s="129">
        <v>0</v>
      </c>
      <c r="N17" s="71">
        <f>SUM(B17:M17)</f>
        <v>0</v>
      </c>
      <c r="O17" s="56" t="s">
        <v>217</v>
      </c>
    </row>
    <row r="18" spans="1:15" x14ac:dyDescent="0.25">
      <c r="A18" s="69" t="str">
        <f>'Rentabilität - Rumpfjahr'!A19</f>
        <v>Geschäftsbereich 9</v>
      </c>
      <c r="B18" s="129">
        <v>0</v>
      </c>
      <c r="C18" s="129">
        <v>0</v>
      </c>
      <c r="D18" s="129">
        <v>0</v>
      </c>
      <c r="E18" s="129">
        <v>0</v>
      </c>
      <c r="F18" s="129">
        <v>0</v>
      </c>
      <c r="G18" s="129">
        <v>0</v>
      </c>
      <c r="H18" s="129">
        <v>0</v>
      </c>
      <c r="I18" s="129">
        <v>0</v>
      </c>
      <c r="J18" s="129">
        <v>0</v>
      </c>
      <c r="K18" s="129">
        <v>0</v>
      </c>
      <c r="L18" s="129">
        <v>0</v>
      </c>
      <c r="M18" s="129">
        <v>0</v>
      </c>
      <c r="N18" s="71">
        <f>SUM(B18:M18)</f>
        <v>0</v>
      </c>
      <c r="O18" s="56"/>
    </row>
    <row r="19" spans="1:15" x14ac:dyDescent="0.25">
      <c r="A19" s="74" t="str">
        <f>'Rentabilität - Rumpfjahr'!A20</f>
        <v>Geschäftsbereich 10</v>
      </c>
      <c r="B19" s="129">
        <v>0</v>
      </c>
      <c r="C19" s="129">
        <v>0</v>
      </c>
      <c r="D19" s="129">
        <v>0</v>
      </c>
      <c r="E19" s="129">
        <v>0</v>
      </c>
      <c r="F19" s="129">
        <v>0</v>
      </c>
      <c r="G19" s="129">
        <v>0</v>
      </c>
      <c r="H19" s="129">
        <v>0</v>
      </c>
      <c r="I19" s="129">
        <v>0</v>
      </c>
      <c r="J19" s="129">
        <v>0</v>
      </c>
      <c r="K19" s="129">
        <v>0</v>
      </c>
      <c r="L19" s="129">
        <v>0</v>
      </c>
      <c r="M19" s="129">
        <v>0</v>
      </c>
      <c r="N19" s="71">
        <f>SUM(B19:M19)</f>
        <v>0</v>
      </c>
      <c r="O19" s="56"/>
    </row>
    <row r="20" spans="1:15" x14ac:dyDescent="0.25">
      <c r="A20" s="74" t="str">
        <f>'Rentabilität - Rumpfjahr'!A21</f>
        <v>Geschäftsbereich 11</v>
      </c>
      <c r="B20" s="129">
        <v>0</v>
      </c>
      <c r="C20" s="129">
        <v>0</v>
      </c>
      <c r="D20" s="129">
        <v>0</v>
      </c>
      <c r="E20" s="129">
        <v>0</v>
      </c>
      <c r="F20" s="129">
        <v>0</v>
      </c>
      <c r="G20" s="129">
        <v>0</v>
      </c>
      <c r="H20" s="129">
        <v>0</v>
      </c>
      <c r="I20" s="129">
        <v>0</v>
      </c>
      <c r="J20" s="129">
        <v>0</v>
      </c>
      <c r="K20" s="129">
        <v>0</v>
      </c>
      <c r="L20" s="129">
        <v>0</v>
      </c>
      <c r="M20" s="129">
        <v>0</v>
      </c>
      <c r="N20" s="71">
        <f>SUM(B20:M20)</f>
        <v>0</v>
      </c>
      <c r="O20" s="56"/>
    </row>
    <row r="21" spans="1:15" x14ac:dyDescent="0.25">
      <c r="A21" s="77" t="s">
        <v>64</v>
      </c>
      <c r="B21" s="78">
        <f>SUM(B17:B20)</f>
        <v>0</v>
      </c>
      <c r="C21" s="78">
        <f t="shared" ref="C21:M21" si="3">SUM(C17:C20)</f>
        <v>0</v>
      </c>
      <c r="D21" s="78">
        <f t="shared" si="3"/>
        <v>0</v>
      </c>
      <c r="E21" s="78">
        <f t="shared" si="3"/>
        <v>0</v>
      </c>
      <c r="F21" s="78">
        <f t="shared" si="3"/>
        <v>0</v>
      </c>
      <c r="G21" s="78">
        <f t="shared" si="3"/>
        <v>0</v>
      </c>
      <c r="H21" s="78">
        <f t="shared" si="3"/>
        <v>0</v>
      </c>
      <c r="I21" s="78">
        <f t="shared" si="3"/>
        <v>0</v>
      </c>
      <c r="J21" s="78">
        <f t="shared" si="3"/>
        <v>0</v>
      </c>
      <c r="K21" s="78">
        <f t="shared" si="3"/>
        <v>0</v>
      </c>
      <c r="L21" s="78">
        <f t="shared" si="3"/>
        <v>0</v>
      </c>
      <c r="M21" s="78">
        <f t="shared" si="3"/>
        <v>0</v>
      </c>
      <c r="N21" s="78">
        <f>SUM(B21:M21)</f>
        <v>0</v>
      </c>
      <c r="O21" s="59"/>
    </row>
    <row r="22" spans="1:15" x14ac:dyDescent="0.25">
      <c r="A22" s="79" t="s">
        <v>65</v>
      </c>
      <c r="B22" s="78">
        <f t="shared" ref="B22:N22" si="4">SUM(B11,B15,B21)</f>
        <v>0</v>
      </c>
      <c r="C22" s="78">
        <f t="shared" si="4"/>
        <v>0</v>
      </c>
      <c r="D22" s="78">
        <f t="shared" si="4"/>
        <v>0</v>
      </c>
      <c r="E22" s="78">
        <f t="shared" si="4"/>
        <v>0</v>
      </c>
      <c r="F22" s="78">
        <f t="shared" si="4"/>
        <v>0</v>
      </c>
      <c r="G22" s="78">
        <f t="shared" si="4"/>
        <v>0</v>
      </c>
      <c r="H22" s="78">
        <f t="shared" si="4"/>
        <v>0</v>
      </c>
      <c r="I22" s="78">
        <f t="shared" si="4"/>
        <v>0</v>
      </c>
      <c r="J22" s="78">
        <f t="shared" si="4"/>
        <v>0</v>
      </c>
      <c r="K22" s="78">
        <f t="shared" si="4"/>
        <v>0</v>
      </c>
      <c r="L22" s="78">
        <f t="shared" si="4"/>
        <v>0</v>
      </c>
      <c r="M22" s="78">
        <f t="shared" si="4"/>
        <v>0</v>
      </c>
      <c r="N22" s="78">
        <f t="shared" si="4"/>
        <v>0</v>
      </c>
      <c r="O22" s="59"/>
    </row>
    <row r="23" spans="1:15" x14ac:dyDescent="0.25">
      <c r="A23" s="56" t="s">
        <v>0</v>
      </c>
      <c r="B23" s="56" t="s">
        <v>0</v>
      </c>
      <c r="C23" s="56" t="s">
        <v>0</v>
      </c>
      <c r="D23" s="56" t="s">
        <v>0</v>
      </c>
      <c r="E23" s="56" t="s">
        <v>0</v>
      </c>
      <c r="F23" s="56" t="s">
        <v>0</v>
      </c>
      <c r="G23" s="56" t="s">
        <v>0</v>
      </c>
      <c r="H23" s="56" t="s">
        <v>0</v>
      </c>
      <c r="I23" s="56" t="s">
        <v>0</v>
      </c>
      <c r="J23" s="56" t="s">
        <v>0</v>
      </c>
      <c r="K23" s="56" t="s">
        <v>0</v>
      </c>
      <c r="L23" s="56" t="s">
        <v>0</v>
      </c>
      <c r="M23" s="56" t="s">
        <v>0</v>
      </c>
      <c r="N23" s="56" t="s">
        <v>0</v>
      </c>
      <c r="O23" s="56"/>
    </row>
    <row r="24" spans="1:15" x14ac:dyDescent="0.25">
      <c r="A24" s="59" t="s">
        <v>66</v>
      </c>
      <c r="B24" s="67" t="s">
        <v>39</v>
      </c>
      <c r="C24" s="67" t="s">
        <v>40</v>
      </c>
      <c r="D24" s="67" t="s">
        <v>41</v>
      </c>
      <c r="E24" s="67" t="s">
        <v>42</v>
      </c>
      <c r="F24" s="67" t="s">
        <v>43</v>
      </c>
      <c r="G24" s="67" t="s">
        <v>44</v>
      </c>
      <c r="H24" s="67" t="s">
        <v>45</v>
      </c>
      <c r="I24" s="67" t="s">
        <v>46</v>
      </c>
      <c r="J24" s="67" t="s">
        <v>47</v>
      </c>
      <c r="K24" s="67" t="s">
        <v>48</v>
      </c>
      <c r="L24" s="67" t="s">
        <v>49</v>
      </c>
      <c r="M24" s="67" t="s">
        <v>50</v>
      </c>
      <c r="N24" s="67" t="s">
        <v>51</v>
      </c>
      <c r="O24" s="59" t="s">
        <v>221</v>
      </c>
    </row>
    <row r="25" spans="1:15" x14ac:dyDescent="0.25">
      <c r="A25" s="81" t="s">
        <v>67</v>
      </c>
      <c r="B25" s="129">
        <v>0</v>
      </c>
      <c r="C25" s="129">
        <v>0</v>
      </c>
      <c r="D25" s="129">
        <v>0</v>
      </c>
      <c r="E25" s="129">
        <v>0</v>
      </c>
      <c r="F25" s="129">
        <v>0</v>
      </c>
      <c r="G25" s="129">
        <v>0</v>
      </c>
      <c r="H25" s="129">
        <v>0</v>
      </c>
      <c r="I25" s="129">
        <v>0</v>
      </c>
      <c r="J25" s="129">
        <v>0</v>
      </c>
      <c r="K25" s="129">
        <v>0</v>
      </c>
      <c r="L25" s="129">
        <v>0</v>
      </c>
      <c r="M25" s="129">
        <v>0</v>
      </c>
      <c r="N25" s="71">
        <f>SUM(B25:M25)</f>
        <v>0</v>
      </c>
      <c r="O25" s="56" t="s">
        <v>219</v>
      </c>
    </row>
    <row r="26" spans="1:15" x14ac:dyDescent="0.25">
      <c r="A26" s="82" t="s">
        <v>68</v>
      </c>
      <c r="B26" s="129">
        <v>0</v>
      </c>
      <c r="C26" s="129">
        <v>0</v>
      </c>
      <c r="D26" s="129">
        <v>0</v>
      </c>
      <c r="E26" s="129">
        <v>0</v>
      </c>
      <c r="F26" s="129">
        <v>0</v>
      </c>
      <c r="G26" s="129">
        <v>0</v>
      </c>
      <c r="H26" s="129">
        <v>0</v>
      </c>
      <c r="I26" s="129">
        <v>0</v>
      </c>
      <c r="J26" s="129">
        <v>0</v>
      </c>
      <c r="K26" s="129">
        <v>0</v>
      </c>
      <c r="L26" s="129">
        <v>0</v>
      </c>
      <c r="M26" s="129">
        <v>0</v>
      </c>
      <c r="N26" s="76">
        <f>SUM(B26:M26)</f>
        <v>0</v>
      </c>
      <c r="O26" s="56"/>
    </row>
    <row r="27" spans="1:15" x14ac:dyDescent="0.25">
      <c r="A27" s="79" t="s">
        <v>69</v>
      </c>
      <c r="B27" s="78">
        <f t="shared" ref="B27:N27" si="5">B22-B25-B26</f>
        <v>0</v>
      </c>
      <c r="C27" s="78">
        <f t="shared" si="5"/>
        <v>0</v>
      </c>
      <c r="D27" s="78">
        <f t="shared" si="5"/>
        <v>0</v>
      </c>
      <c r="E27" s="78">
        <f t="shared" si="5"/>
        <v>0</v>
      </c>
      <c r="F27" s="78">
        <f t="shared" si="5"/>
        <v>0</v>
      </c>
      <c r="G27" s="78">
        <f t="shared" si="5"/>
        <v>0</v>
      </c>
      <c r="H27" s="78">
        <f t="shared" si="5"/>
        <v>0</v>
      </c>
      <c r="I27" s="78">
        <f t="shared" si="5"/>
        <v>0</v>
      </c>
      <c r="J27" s="78">
        <f t="shared" si="5"/>
        <v>0</v>
      </c>
      <c r="K27" s="78">
        <f t="shared" si="5"/>
        <v>0</v>
      </c>
      <c r="L27" s="78">
        <f t="shared" si="5"/>
        <v>0</v>
      </c>
      <c r="M27" s="78">
        <f t="shared" si="5"/>
        <v>0</v>
      </c>
      <c r="N27" s="78">
        <f t="shared" si="5"/>
        <v>0</v>
      </c>
      <c r="O27" s="80"/>
    </row>
    <row r="28" spans="1:15" x14ac:dyDescent="0.25">
      <c r="A28" s="81" t="str">
        <f>'Rentabilität - Rumpfjahr'!A29</f>
        <v>Personalkosten (nur Mitarbeiter)</v>
      </c>
      <c r="B28" s="129">
        <v>0</v>
      </c>
      <c r="C28" s="129">
        <v>0</v>
      </c>
      <c r="D28" s="129">
        <v>0</v>
      </c>
      <c r="E28" s="129">
        <v>0</v>
      </c>
      <c r="F28" s="129">
        <v>0</v>
      </c>
      <c r="G28" s="129">
        <v>0</v>
      </c>
      <c r="H28" s="129">
        <v>0</v>
      </c>
      <c r="I28" s="129">
        <v>0</v>
      </c>
      <c r="J28" s="129">
        <v>0</v>
      </c>
      <c r="K28" s="129">
        <v>0</v>
      </c>
      <c r="L28" s="129">
        <v>0</v>
      </c>
      <c r="M28" s="129">
        <v>0</v>
      </c>
      <c r="N28" s="71">
        <f t="shared" ref="N28:N47" si="6">SUM(B28:M28)</f>
        <v>0</v>
      </c>
      <c r="O28" s="56"/>
    </row>
    <row r="29" spans="1:15" x14ac:dyDescent="0.25">
      <c r="A29" s="81" t="str">
        <f>'Rentabilität - Rumpfjahr'!A30</f>
        <v>Geschäftsführerbezüge (z.B. bei GmbH)</v>
      </c>
      <c r="B29" s="129">
        <v>0</v>
      </c>
      <c r="C29" s="129">
        <v>0</v>
      </c>
      <c r="D29" s="129">
        <v>0</v>
      </c>
      <c r="E29" s="129">
        <v>0</v>
      </c>
      <c r="F29" s="129">
        <v>0</v>
      </c>
      <c r="G29" s="129">
        <v>0</v>
      </c>
      <c r="H29" s="129">
        <v>0</v>
      </c>
      <c r="I29" s="129">
        <v>0</v>
      </c>
      <c r="J29" s="129">
        <v>0</v>
      </c>
      <c r="K29" s="129">
        <v>0</v>
      </c>
      <c r="L29" s="129">
        <v>0</v>
      </c>
      <c r="M29" s="129">
        <v>0</v>
      </c>
      <c r="N29" s="71">
        <f t="shared" si="6"/>
        <v>0</v>
      </c>
      <c r="O29" s="56"/>
    </row>
    <row r="30" spans="1:15" x14ac:dyDescent="0.25">
      <c r="A30" s="81" t="str">
        <f>'Rentabilität - Rumpfjahr'!A31</f>
        <v>Miete (gewerblich)</v>
      </c>
      <c r="B30" s="129">
        <v>0</v>
      </c>
      <c r="C30" s="129">
        <v>0</v>
      </c>
      <c r="D30" s="129">
        <v>0</v>
      </c>
      <c r="E30" s="129">
        <v>0</v>
      </c>
      <c r="F30" s="129">
        <v>0</v>
      </c>
      <c r="G30" s="129">
        <v>0</v>
      </c>
      <c r="H30" s="129">
        <v>0</v>
      </c>
      <c r="I30" s="129">
        <v>0</v>
      </c>
      <c r="J30" s="129">
        <v>0</v>
      </c>
      <c r="K30" s="129">
        <v>0</v>
      </c>
      <c r="L30" s="129">
        <v>0</v>
      </c>
      <c r="M30" s="129">
        <v>0</v>
      </c>
      <c r="N30" s="71">
        <f t="shared" si="6"/>
        <v>0</v>
      </c>
      <c r="O30" s="56"/>
    </row>
    <row r="31" spans="1:15" x14ac:dyDescent="0.25">
      <c r="A31" s="81" t="str">
        <f>'Rentabilität - Rumpfjahr'!A32</f>
        <v>Mietnebenkosten (Strom, Wasser, Heizung, etc.)</v>
      </c>
      <c r="B31" s="129">
        <v>0</v>
      </c>
      <c r="C31" s="129">
        <v>0</v>
      </c>
      <c r="D31" s="129">
        <v>0</v>
      </c>
      <c r="E31" s="129">
        <v>0</v>
      </c>
      <c r="F31" s="129">
        <v>0</v>
      </c>
      <c r="G31" s="129">
        <v>0</v>
      </c>
      <c r="H31" s="129">
        <v>0</v>
      </c>
      <c r="I31" s="129">
        <v>0</v>
      </c>
      <c r="J31" s="129">
        <v>0</v>
      </c>
      <c r="K31" s="129">
        <v>0</v>
      </c>
      <c r="L31" s="129">
        <v>0</v>
      </c>
      <c r="M31" s="129">
        <v>0</v>
      </c>
      <c r="N31" s="71">
        <f t="shared" si="6"/>
        <v>0</v>
      </c>
      <c r="O31" s="56"/>
    </row>
    <row r="32" spans="1:15" ht="19.5" customHeight="1" x14ac:dyDescent="0.25">
      <c r="A32" s="81" t="str">
        <f>'Rentabilität - Rumpfjahr'!A33</f>
        <v>Steuern und Abgaben</v>
      </c>
      <c r="B32" s="129">
        <v>0</v>
      </c>
      <c r="C32" s="129">
        <v>0</v>
      </c>
      <c r="D32" s="129">
        <v>0</v>
      </c>
      <c r="E32" s="129">
        <v>0</v>
      </c>
      <c r="F32" s="129">
        <v>0</v>
      </c>
      <c r="G32" s="129">
        <v>0</v>
      </c>
      <c r="H32" s="129">
        <v>0</v>
      </c>
      <c r="I32" s="129">
        <v>0</v>
      </c>
      <c r="J32" s="129">
        <v>0</v>
      </c>
      <c r="K32" s="129">
        <v>0</v>
      </c>
      <c r="L32" s="129">
        <v>0</v>
      </c>
      <c r="M32" s="129">
        <v>0</v>
      </c>
      <c r="N32" s="71">
        <f>SUM(B32:M32)</f>
        <v>0</v>
      </c>
      <c r="O32" s="56" t="s">
        <v>174</v>
      </c>
    </row>
    <row r="33" spans="1:15" x14ac:dyDescent="0.25">
      <c r="A33" s="81" t="str">
        <f>'Rentabilität - Rumpfjahr'!A34</f>
        <v>Versicherungen (betriebliche), Gebühren, Beiräge</v>
      </c>
      <c r="B33" s="129">
        <v>0</v>
      </c>
      <c r="C33" s="129">
        <v>0</v>
      </c>
      <c r="D33" s="129">
        <v>0</v>
      </c>
      <c r="E33" s="129">
        <v>0</v>
      </c>
      <c r="F33" s="129">
        <v>0</v>
      </c>
      <c r="G33" s="129">
        <v>0</v>
      </c>
      <c r="H33" s="129">
        <v>0</v>
      </c>
      <c r="I33" s="129">
        <v>0</v>
      </c>
      <c r="J33" s="129">
        <v>0</v>
      </c>
      <c r="K33" s="129">
        <v>0</v>
      </c>
      <c r="L33" s="129">
        <v>0</v>
      </c>
      <c r="M33" s="129">
        <v>0</v>
      </c>
      <c r="N33" s="71">
        <f>SUM(B33:M33)</f>
        <v>0</v>
      </c>
      <c r="O33" s="56"/>
    </row>
    <row r="34" spans="1:15" x14ac:dyDescent="0.25">
      <c r="A34" s="81" t="str">
        <f>'Rentabilität - Rumpfjahr'!A35</f>
        <v xml:space="preserve">Fahrzeug-/Fahrtkosten </v>
      </c>
      <c r="B34" s="129">
        <v>0</v>
      </c>
      <c r="C34" s="129">
        <v>0</v>
      </c>
      <c r="D34" s="129">
        <v>0</v>
      </c>
      <c r="E34" s="129">
        <v>0</v>
      </c>
      <c r="F34" s="129">
        <v>0</v>
      </c>
      <c r="G34" s="129">
        <v>0</v>
      </c>
      <c r="H34" s="129">
        <v>0</v>
      </c>
      <c r="I34" s="129">
        <v>0</v>
      </c>
      <c r="J34" s="129">
        <v>0</v>
      </c>
      <c r="K34" s="129">
        <v>0</v>
      </c>
      <c r="L34" s="129">
        <v>0</v>
      </c>
      <c r="M34" s="129">
        <v>0</v>
      </c>
      <c r="N34" s="71">
        <f>SUM(B34:M34)</f>
        <v>0</v>
      </c>
      <c r="O34" s="56"/>
    </row>
    <row r="35" spans="1:15" x14ac:dyDescent="0.25">
      <c r="A35" s="81" t="str">
        <f>'Rentabilität - Rumpfjahr'!A36</f>
        <v>Marketing</v>
      </c>
      <c r="B35" s="129">
        <v>0</v>
      </c>
      <c r="C35" s="129">
        <v>0</v>
      </c>
      <c r="D35" s="129">
        <v>0</v>
      </c>
      <c r="E35" s="129">
        <v>0</v>
      </c>
      <c r="F35" s="129">
        <v>0</v>
      </c>
      <c r="G35" s="129">
        <v>0</v>
      </c>
      <c r="H35" s="129">
        <v>0</v>
      </c>
      <c r="I35" s="129">
        <v>0</v>
      </c>
      <c r="J35" s="129">
        <v>0</v>
      </c>
      <c r="K35" s="129">
        <v>0</v>
      </c>
      <c r="L35" s="129">
        <v>0</v>
      </c>
      <c r="M35" s="129">
        <v>0</v>
      </c>
      <c r="N35" s="71">
        <f>SUM(B35:M35)</f>
        <v>0</v>
      </c>
      <c r="O35" s="56"/>
    </row>
    <row r="36" spans="1:15" x14ac:dyDescent="0.25">
      <c r="A36" s="81" t="str">
        <f>'Rentabilität - Rumpfjahr'!A37</f>
        <v>Reisekosten</v>
      </c>
      <c r="B36" s="129">
        <v>0</v>
      </c>
      <c r="C36" s="129">
        <v>0</v>
      </c>
      <c r="D36" s="129">
        <v>0</v>
      </c>
      <c r="E36" s="129">
        <v>0</v>
      </c>
      <c r="F36" s="129">
        <v>0</v>
      </c>
      <c r="G36" s="129">
        <v>0</v>
      </c>
      <c r="H36" s="129">
        <v>0</v>
      </c>
      <c r="I36" s="129">
        <v>0</v>
      </c>
      <c r="J36" s="129">
        <v>0</v>
      </c>
      <c r="K36" s="129">
        <v>0</v>
      </c>
      <c r="L36" s="129">
        <v>0</v>
      </c>
      <c r="M36" s="129">
        <v>0</v>
      </c>
      <c r="N36" s="71">
        <f>SUM(B36:M36)</f>
        <v>0</v>
      </c>
      <c r="O36" s="56"/>
    </row>
    <row r="37" spans="1:15" x14ac:dyDescent="0.25">
      <c r="A37" s="81" t="str">
        <f>'Rentabilität - Rumpfjahr'!A38</f>
        <v>Leasing</v>
      </c>
      <c r="B37" s="129">
        <v>0</v>
      </c>
      <c r="C37" s="129">
        <v>0</v>
      </c>
      <c r="D37" s="129">
        <v>0</v>
      </c>
      <c r="E37" s="129">
        <v>0</v>
      </c>
      <c r="F37" s="129">
        <v>0</v>
      </c>
      <c r="G37" s="129">
        <v>0</v>
      </c>
      <c r="H37" s="129">
        <v>0</v>
      </c>
      <c r="I37" s="129">
        <v>0</v>
      </c>
      <c r="J37" s="129">
        <v>0</v>
      </c>
      <c r="K37" s="129">
        <v>0</v>
      </c>
      <c r="L37" s="129">
        <v>0</v>
      </c>
      <c r="M37" s="129">
        <v>0</v>
      </c>
      <c r="N37" s="71">
        <f t="shared" si="6"/>
        <v>0</v>
      </c>
      <c r="O37" s="56"/>
    </row>
    <row r="38" spans="1:15" x14ac:dyDescent="0.25">
      <c r="A38" s="81" t="str">
        <f>'Rentabilität - Rumpfjahr'!A39</f>
        <v>Abschreibungen</v>
      </c>
      <c r="B38" s="129">
        <v>0</v>
      </c>
      <c r="C38" s="129">
        <v>0</v>
      </c>
      <c r="D38" s="129">
        <v>0</v>
      </c>
      <c r="E38" s="129">
        <v>0</v>
      </c>
      <c r="F38" s="129">
        <v>0</v>
      </c>
      <c r="G38" s="129">
        <v>0</v>
      </c>
      <c r="H38" s="129">
        <v>0</v>
      </c>
      <c r="I38" s="129">
        <v>0</v>
      </c>
      <c r="J38" s="129">
        <v>0</v>
      </c>
      <c r="K38" s="129">
        <v>0</v>
      </c>
      <c r="L38" s="129">
        <v>0</v>
      </c>
      <c r="M38" s="129">
        <v>0</v>
      </c>
      <c r="N38" s="71">
        <f t="shared" si="6"/>
        <v>0</v>
      </c>
      <c r="O38" s="56"/>
    </row>
    <row r="39" spans="1:15" x14ac:dyDescent="0.25">
      <c r="A39" s="81" t="str">
        <f>'Rentabilität - Rumpfjahr'!A40</f>
        <v>Weiterbildung</v>
      </c>
      <c r="B39" s="129">
        <v>0</v>
      </c>
      <c r="C39" s="129">
        <v>0</v>
      </c>
      <c r="D39" s="129">
        <v>0</v>
      </c>
      <c r="E39" s="129">
        <v>0</v>
      </c>
      <c r="F39" s="129">
        <v>0</v>
      </c>
      <c r="G39" s="129">
        <v>0</v>
      </c>
      <c r="H39" s="129">
        <v>0</v>
      </c>
      <c r="I39" s="129">
        <v>0</v>
      </c>
      <c r="J39" s="129">
        <v>0</v>
      </c>
      <c r="K39" s="129">
        <v>0</v>
      </c>
      <c r="L39" s="129">
        <v>0</v>
      </c>
      <c r="M39" s="129">
        <v>0</v>
      </c>
      <c r="N39" s="71">
        <f t="shared" si="6"/>
        <v>0</v>
      </c>
      <c r="O39" s="56"/>
    </row>
    <row r="40" spans="1:15" x14ac:dyDescent="0.25">
      <c r="A40" s="81" t="str">
        <f>'Rentabilität - Rumpfjahr'!A41</f>
        <v xml:space="preserve">Reparatur/Instandhaltung </v>
      </c>
      <c r="B40" s="129">
        <v>0</v>
      </c>
      <c r="C40" s="129">
        <v>0</v>
      </c>
      <c r="D40" s="129">
        <v>0</v>
      </c>
      <c r="E40" s="129">
        <v>0</v>
      </c>
      <c r="F40" s="129">
        <v>0</v>
      </c>
      <c r="G40" s="129">
        <v>0</v>
      </c>
      <c r="H40" s="129">
        <v>0</v>
      </c>
      <c r="I40" s="129">
        <v>0</v>
      </c>
      <c r="J40" s="129">
        <v>0</v>
      </c>
      <c r="K40" s="129">
        <v>0</v>
      </c>
      <c r="L40" s="129">
        <v>0</v>
      </c>
      <c r="M40" s="129">
        <v>0</v>
      </c>
      <c r="N40" s="71">
        <f t="shared" si="6"/>
        <v>0</v>
      </c>
      <c r="O40" s="56"/>
    </row>
    <row r="41" spans="1:15" x14ac:dyDescent="0.25">
      <c r="A41" s="81" t="str">
        <f>'Rentabilität - Rumpfjahr'!A42</f>
        <v>Verbrauchmaterial</v>
      </c>
      <c r="B41" s="129">
        <v>0</v>
      </c>
      <c r="C41" s="129">
        <v>0</v>
      </c>
      <c r="D41" s="129">
        <v>0</v>
      </c>
      <c r="E41" s="129">
        <v>0</v>
      </c>
      <c r="F41" s="129">
        <v>0</v>
      </c>
      <c r="G41" s="129">
        <v>0</v>
      </c>
      <c r="H41" s="129">
        <v>0</v>
      </c>
      <c r="I41" s="129">
        <v>0</v>
      </c>
      <c r="J41" s="129">
        <v>0</v>
      </c>
      <c r="K41" s="129">
        <v>0</v>
      </c>
      <c r="L41" s="129">
        <v>0</v>
      </c>
      <c r="M41" s="129">
        <v>0</v>
      </c>
      <c r="N41" s="71">
        <f t="shared" si="6"/>
        <v>0</v>
      </c>
      <c r="O41" s="56" t="s">
        <v>0</v>
      </c>
    </row>
    <row r="42" spans="1:15" x14ac:dyDescent="0.25">
      <c r="A42" s="81" t="str">
        <f>'Rentabilität - Rumpfjahr'!A43</f>
        <v>Telefon, Fax, Internet etc.</v>
      </c>
      <c r="B42" s="129">
        <v>0</v>
      </c>
      <c r="C42" s="129">
        <v>0</v>
      </c>
      <c r="D42" s="129">
        <v>0</v>
      </c>
      <c r="E42" s="129">
        <v>0</v>
      </c>
      <c r="F42" s="129">
        <v>0</v>
      </c>
      <c r="G42" s="129">
        <v>0</v>
      </c>
      <c r="H42" s="129">
        <v>0</v>
      </c>
      <c r="I42" s="129">
        <v>0</v>
      </c>
      <c r="J42" s="129">
        <v>0</v>
      </c>
      <c r="K42" s="129">
        <v>0</v>
      </c>
      <c r="L42" s="129">
        <v>0</v>
      </c>
      <c r="M42" s="129">
        <v>0</v>
      </c>
      <c r="N42" s="71">
        <f t="shared" si="6"/>
        <v>0</v>
      </c>
      <c r="O42" s="56" t="s">
        <v>0</v>
      </c>
    </row>
    <row r="43" spans="1:15" x14ac:dyDescent="0.25">
      <c r="A43" s="81" t="str">
        <f>'Rentabilität - Rumpfjahr'!A44</f>
        <v>Buchführung, Beratung etc.</v>
      </c>
      <c r="B43" s="129">
        <v>0</v>
      </c>
      <c r="C43" s="129">
        <v>0</v>
      </c>
      <c r="D43" s="129">
        <v>0</v>
      </c>
      <c r="E43" s="129">
        <v>0</v>
      </c>
      <c r="F43" s="129">
        <v>0</v>
      </c>
      <c r="G43" s="129">
        <v>0</v>
      </c>
      <c r="H43" s="129">
        <v>0</v>
      </c>
      <c r="I43" s="129">
        <v>0</v>
      </c>
      <c r="J43" s="129">
        <v>0</v>
      </c>
      <c r="K43" s="129">
        <v>0</v>
      </c>
      <c r="L43" s="129">
        <v>0</v>
      </c>
      <c r="M43" s="129">
        <v>0</v>
      </c>
      <c r="N43" s="71">
        <f t="shared" si="6"/>
        <v>0</v>
      </c>
      <c r="O43" s="56" t="s">
        <v>0</v>
      </c>
    </row>
    <row r="44" spans="1:15" x14ac:dyDescent="0.25">
      <c r="A44" s="81" t="str">
        <f>'Rentabilität - Rumpfjahr'!A45</f>
        <v>Sonstige Kosten</v>
      </c>
      <c r="B44" s="129">
        <v>0</v>
      </c>
      <c r="C44" s="129">
        <v>0</v>
      </c>
      <c r="D44" s="129">
        <v>0</v>
      </c>
      <c r="E44" s="129">
        <v>0</v>
      </c>
      <c r="F44" s="129">
        <v>0</v>
      </c>
      <c r="G44" s="129">
        <v>0</v>
      </c>
      <c r="H44" s="129">
        <v>0</v>
      </c>
      <c r="I44" s="129">
        <v>0</v>
      </c>
      <c r="J44" s="129">
        <v>0</v>
      </c>
      <c r="K44" s="129">
        <v>0</v>
      </c>
      <c r="L44" s="129">
        <v>0</v>
      </c>
      <c r="M44" s="129">
        <v>0</v>
      </c>
      <c r="N44" s="71">
        <f t="shared" si="6"/>
        <v>0</v>
      </c>
      <c r="O44" s="56" t="s">
        <v>0</v>
      </c>
    </row>
    <row r="45" spans="1:15" x14ac:dyDescent="0.25">
      <c r="A45" s="81" t="str">
        <f>'Rentabilität - Rumpfjahr'!A46</f>
        <v>Softwarelizenz</v>
      </c>
      <c r="B45" s="129">
        <v>0</v>
      </c>
      <c r="C45" s="129">
        <v>0</v>
      </c>
      <c r="D45" s="129">
        <v>0</v>
      </c>
      <c r="E45" s="129">
        <v>0</v>
      </c>
      <c r="F45" s="129">
        <v>0</v>
      </c>
      <c r="G45" s="129">
        <v>0</v>
      </c>
      <c r="H45" s="129">
        <v>0</v>
      </c>
      <c r="I45" s="129">
        <v>0</v>
      </c>
      <c r="J45" s="129">
        <v>0</v>
      </c>
      <c r="K45" s="129">
        <v>0</v>
      </c>
      <c r="L45" s="129">
        <v>0</v>
      </c>
      <c r="M45" s="129">
        <v>0</v>
      </c>
      <c r="N45" s="71">
        <f t="shared" si="6"/>
        <v>0</v>
      </c>
      <c r="O45" s="56" t="s">
        <v>0</v>
      </c>
    </row>
    <row r="46" spans="1:15" x14ac:dyDescent="0.25">
      <c r="A46" s="81" t="str">
        <f>'Rentabilität - Rumpfjahr'!A47</f>
        <v>Kreditzinsen</v>
      </c>
      <c r="B46" s="129">
        <v>0</v>
      </c>
      <c r="C46" s="129">
        <v>0</v>
      </c>
      <c r="D46" s="129">
        <v>0</v>
      </c>
      <c r="E46" s="129">
        <v>0</v>
      </c>
      <c r="F46" s="129">
        <v>0</v>
      </c>
      <c r="G46" s="129">
        <v>0</v>
      </c>
      <c r="H46" s="129">
        <v>0</v>
      </c>
      <c r="I46" s="129">
        <v>0</v>
      </c>
      <c r="J46" s="129">
        <v>0</v>
      </c>
      <c r="K46" s="129">
        <v>0</v>
      </c>
      <c r="L46" s="129">
        <v>0</v>
      </c>
      <c r="M46" s="129">
        <v>0</v>
      </c>
      <c r="N46" s="71">
        <f t="shared" si="6"/>
        <v>0</v>
      </c>
      <c r="O46" s="56"/>
    </row>
    <row r="47" spans="1:15" x14ac:dyDescent="0.25">
      <c r="A47" s="79" t="s">
        <v>88</v>
      </c>
      <c r="B47" s="78">
        <f t="shared" ref="B47:M47" si="7">SUM(B28:B46)</f>
        <v>0</v>
      </c>
      <c r="C47" s="78">
        <f t="shared" si="7"/>
        <v>0</v>
      </c>
      <c r="D47" s="78">
        <f t="shared" si="7"/>
        <v>0</v>
      </c>
      <c r="E47" s="78">
        <f t="shared" si="7"/>
        <v>0</v>
      </c>
      <c r="F47" s="78">
        <f t="shared" si="7"/>
        <v>0</v>
      </c>
      <c r="G47" s="78">
        <f t="shared" si="7"/>
        <v>0</v>
      </c>
      <c r="H47" s="78">
        <f t="shared" si="7"/>
        <v>0</v>
      </c>
      <c r="I47" s="78">
        <f t="shared" si="7"/>
        <v>0</v>
      </c>
      <c r="J47" s="78">
        <f t="shared" si="7"/>
        <v>0</v>
      </c>
      <c r="K47" s="78">
        <f t="shared" si="7"/>
        <v>0</v>
      </c>
      <c r="L47" s="78">
        <f t="shared" si="7"/>
        <v>0</v>
      </c>
      <c r="M47" s="78">
        <f t="shared" si="7"/>
        <v>0</v>
      </c>
      <c r="N47" s="78">
        <f t="shared" si="6"/>
        <v>0</v>
      </c>
      <c r="O47" s="83" t="s">
        <v>0</v>
      </c>
    </row>
    <row r="48" spans="1:15" x14ac:dyDescent="0.25">
      <c r="A48" s="79" t="s">
        <v>316</v>
      </c>
      <c r="B48" s="78">
        <f t="shared" ref="B48:N48" si="8">B27-B47</f>
        <v>0</v>
      </c>
      <c r="C48" s="78">
        <f t="shared" si="8"/>
        <v>0</v>
      </c>
      <c r="D48" s="78">
        <f t="shared" si="8"/>
        <v>0</v>
      </c>
      <c r="E48" s="78">
        <f t="shared" si="8"/>
        <v>0</v>
      </c>
      <c r="F48" s="78">
        <f t="shared" si="8"/>
        <v>0</v>
      </c>
      <c r="G48" s="78">
        <f t="shared" si="8"/>
        <v>0</v>
      </c>
      <c r="H48" s="78">
        <f t="shared" si="8"/>
        <v>0</v>
      </c>
      <c r="I48" s="78">
        <f t="shared" si="8"/>
        <v>0</v>
      </c>
      <c r="J48" s="78">
        <f t="shared" si="8"/>
        <v>0</v>
      </c>
      <c r="K48" s="78">
        <f t="shared" si="8"/>
        <v>0</v>
      </c>
      <c r="L48" s="78">
        <f t="shared" si="8"/>
        <v>0</v>
      </c>
      <c r="M48" s="78">
        <f t="shared" si="8"/>
        <v>0</v>
      </c>
      <c r="N48" s="78">
        <f t="shared" si="8"/>
        <v>0</v>
      </c>
      <c r="O48" s="80" t="s">
        <v>0</v>
      </c>
    </row>
    <row r="51" spans="1:15" x14ac:dyDescent="0.25">
      <c r="A51" s="122" t="s">
        <v>212</v>
      </c>
      <c r="B51" s="119">
        <f>SUM(B54,B59,B64,B69,B74)</f>
        <v>0</v>
      </c>
      <c r="C51" s="119">
        <f t="shared" ref="C51:M51" si="9">SUM(C54,C59,C64,C69,C74)</f>
        <v>0</v>
      </c>
      <c r="D51" s="119">
        <f t="shared" si="9"/>
        <v>0</v>
      </c>
      <c r="E51" s="119">
        <f t="shared" si="9"/>
        <v>0</v>
      </c>
      <c r="F51" s="119">
        <f t="shared" si="9"/>
        <v>0</v>
      </c>
      <c r="G51" s="119">
        <f t="shared" si="9"/>
        <v>0</v>
      </c>
      <c r="H51" s="119">
        <f t="shared" si="9"/>
        <v>0</v>
      </c>
      <c r="I51" s="119">
        <f t="shared" si="9"/>
        <v>0</v>
      </c>
      <c r="J51" s="119">
        <f t="shared" si="9"/>
        <v>0</v>
      </c>
      <c r="K51" s="119">
        <f t="shared" si="9"/>
        <v>0</v>
      </c>
      <c r="L51" s="119">
        <f t="shared" si="9"/>
        <v>0</v>
      </c>
      <c r="M51" s="119">
        <f t="shared" si="9"/>
        <v>0</v>
      </c>
      <c r="N51" s="124">
        <f t="shared" ref="N51" si="10">SUM(B51:M51)</f>
        <v>0</v>
      </c>
    </row>
    <row r="52" spans="1:15" x14ac:dyDescent="0.25">
      <c r="A52" s="123"/>
      <c r="I52" s="120"/>
    </row>
    <row r="53" spans="1:15" x14ac:dyDescent="0.25">
      <c r="A53" s="122" t="s">
        <v>54</v>
      </c>
      <c r="B53" s="100"/>
      <c r="C53" s="100"/>
      <c r="D53" s="100"/>
      <c r="E53" s="100"/>
      <c r="F53" s="100"/>
      <c r="G53" s="100"/>
      <c r="H53" s="100"/>
      <c r="I53" s="100"/>
      <c r="J53" s="100"/>
      <c r="K53" s="100"/>
      <c r="L53" s="100"/>
      <c r="M53" s="100"/>
      <c r="N53" s="100"/>
    </row>
    <row r="54" spans="1:15" x14ac:dyDescent="0.25">
      <c r="A54" s="104" t="s">
        <v>201</v>
      </c>
      <c r="B54" s="201">
        <v>0</v>
      </c>
      <c r="C54" s="201">
        <v>0</v>
      </c>
      <c r="D54" s="201">
        <v>0</v>
      </c>
      <c r="E54" s="201">
        <v>0</v>
      </c>
      <c r="F54" s="201">
        <v>0</v>
      </c>
      <c r="G54" s="201">
        <v>0</v>
      </c>
      <c r="H54" s="201">
        <v>0</v>
      </c>
      <c r="I54" s="201">
        <v>0</v>
      </c>
      <c r="J54" s="201">
        <v>0</v>
      </c>
      <c r="K54" s="201">
        <v>0</v>
      </c>
      <c r="L54" s="201">
        <v>0</v>
      </c>
      <c r="M54" s="201">
        <v>0</v>
      </c>
      <c r="N54">
        <f t="shared" ref="N54" si="11">SUM(B54:M54)</f>
        <v>0</v>
      </c>
      <c r="O54" s="102" t="s">
        <v>211</v>
      </c>
    </row>
    <row r="55" spans="1:15" x14ac:dyDescent="0.25">
      <c r="A55" s="104" t="s">
        <v>202</v>
      </c>
      <c r="B55" s="201">
        <v>0</v>
      </c>
      <c r="C55" s="201">
        <v>0</v>
      </c>
      <c r="D55" s="201">
        <v>0</v>
      </c>
      <c r="E55" s="201">
        <v>0</v>
      </c>
      <c r="F55" s="201">
        <v>0</v>
      </c>
      <c r="G55" s="201">
        <v>0</v>
      </c>
      <c r="H55" s="201">
        <v>0</v>
      </c>
      <c r="I55" s="201">
        <v>0</v>
      </c>
      <c r="J55" s="201">
        <v>0</v>
      </c>
      <c r="K55" s="201">
        <v>0</v>
      </c>
      <c r="L55" s="201">
        <v>0</v>
      </c>
      <c r="M55" s="201">
        <v>0</v>
      </c>
      <c r="N55" s="101"/>
    </row>
    <row r="56" spans="1:15" x14ac:dyDescent="0.25">
      <c r="A56" s="79" t="s">
        <v>203</v>
      </c>
      <c r="B56" s="78">
        <f>B54*B55</f>
        <v>0</v>
      </c>
      <c r="C56" s="78">
        <f t="shared" ref="C56:M56" si="12">C54*C55</f>
        <v>0</v>
      </c>
      <c r="D56" s="78">
        <f t="shared" si="12"/>
        <v>0</v>
      </c>
      <c r="E56" s="78">
        <f t="shared" si="12"/>
        <v>0</v>
      </c>
      <c r="F56" s="78">
        <f t="shared" si="12"/>
        <v>0</v>
      </c>
      <c r="G56" s="78">
        <f t="shared" si="12"/>
        <v>0</v>
      </c>
      <c r="H56" s="78">
        <f t="shared" si="12"/>
        <v>0</v>
      </c>
      <c r="I56" s="78">
        <f t="shared" si="12"/>
        <v>0</v>
      </c>
      <c r="J56" s="78">
        <f t="shared" si="12"/>
        <v>0</v>
      </c>
      <c r="K56" s="78">
        <f t="shared" si="12"/>
        <v>0</v>
      </c>
      <c r="L56" s="78">
        <f t="shared" si="12"/>
        <v>0</v>
      </c>
      <c r="M56" s="78">
        <f t="shared" si="12"/>
        <v>0</v>
      </c>
      <c r="N56" s="78">
        <f t="shared" ref="N56" si="13">SUM(B56:M56)</f>
        <v>0</v>
      </c>
    </row>
    <row r="57" spans="1:15" x14ac:dyDescent="0.25">
      <c r="A57" s="65"/>
      <c r="B57" s="65"/>
      <c r="C57" s="65"/>
      <c r="D57" s="65"/>
      <c r="E57" s="65"/>
      <c r="F57" s="65"/>
      <c r="G57" s="65"/>
      <c r="H57" s="65"/>
      <c r="I57" s="65"/>
      <c r="J57" s="65"/>
      <c r="K57" s="65"/>
      <c r="L57" s="65"/>
      <c r="M57" s="65"/>
      <c r="N57" s="65"/>
    </row>
    <row r="58" spans="1:15" x14ac:dyDescent="0.25">
      <c r="A58" s="122" t="s">
        <v>132</v>
      </c>
      <c r="B58" s="122"/>
      <c r="C58" s="122"/>
      <c r="D58" s="122"/>
      <c r="E58" s="122"/>
      <c r="F58" s="122"/>
      <c r="G58" s="122"/>
      <c r="H58" s="122"/>
      <c r="I58" s="122"/>
      <c r="J58" s="122"/>
      <c r="K58" s="122"/>
      <c r="L58" s="122"/>
      <c r="M58" s="122"/>
      <c r="N58" s="122"/>
    </row>
    <row r="59" spans="1:15" x14ac:dyDescent="0.25">
      <c r="A59" s="104" t="s">
        <v>201</v>
      </c>
      <c r="B59" s="201">
        <v>0</v>
      </c>
      <c r="C59" s="201">
        <v>0</v>
      </c>
      <c r="D59" s="201">
        <v>0</v>
      </c>
      <c r="E59" s="201">
        <v>0</v>
      </c>
      <c r="F59" s="201">
        <v>0</v>
      </c>
      <c r="G59" s="201">
        <v>0</v>
      </c>
      <c r="H59" s="201">
        <v>0</v>
      </c>
      <c r="I59" s="201">
        <v>0</v>
      </c>
      <c r="J59" s="201">
        <v>0</v>
      </c>
      <c r="K59" s="201">
        <v>0</v>
      </c>
      <c r="L59" s="201">
        <v>0</v>
      </c>
      <c r="M59" s="201">
        <v>0</v>
      </c>
      <c r="N59">
        <f t="shared" ref="N59" si="14">SUM(B59:M59)</f>
        <v>0</v>
      </c>
    </row>
    <row r="60" spans="1:15" x14ac:dyDescent="0.25">
      <c r="A60" s="104" t="s">
        <v>202</v>
      </c>
      <c r="B60" s="201">
        <v>0</v>
      </c>
      <c r="C60" s="201">
        <v>0</v>
      </c>
      <c r="D60" s="201">
        <v>0</v>
      </c>
      <c r="E60" s="201">
        <v>0</v>
      </c>
      <c r="F60" s="201">
        <v>0</v>
      </c>
      <c r="G60" s="201">
        <v>0</v>
      </c>
      <c r="H60" s="201">
        <v>0</v>
      </c>
      <c r="I60" s="201">
        <v>0</v>
      </c>
      <c r="J60" s="201">
        <v>0</v>
      </c>
      <c r="K60" s="201">
        <v>0</v>
      </c>
      <c r="L60" s="201">
        <v>0</v>
      </c>
      <c r="M60" s="201">
        <v>0</v>
      </c>
      <c r="N60" s="101"/>
    </row>
    <row r="61" spans="1:15" x14ac:dyDescent="0.25">
      <c r="A61" s="79" t="s">
        <v>204</v>
      </c>
      <c r="B61" s="78">
        <f t="shared" ref="B61:H61" si="15">B59*B60</f>
        <v>0</v>
      </c>
      <c r="C61" s="78">
        <f t="shared" si="15"/>
        <v>0</v>
      </c>
      <c r="D61" s="78">
        <f t="shared" si="15"/>
        <v>0</v>
      </c>
      <c r="E61" s="78">
        <f t="shared" si="15"/>
        <v>0</v>
      </c>
      <c r="F61" s="78">
        <f t="shared" si="15"/>
        <v>0</v>
      </c>
      <c r="G61" s="78">
        <f t="shared" si="15"/>
        <v>0</v>
      </c>
      <c r="H61" s="78">
        <f t="shared" si="15"/>
        <v>0</v>
      </c>
      <c r="I61" s="78">
        <f>I59*I60</f>
        <v>0</v>
      </c>
      <c r="J61" s="78">
        <f t="shared" ref="J61:M61" si="16">J59*J60</f>
        <v>0</v>
      </c>
      <c r="K61" s="78">
        <f t="shared" si="16"/>
        <v>0</v>
      </c>
      <c r="L61" s="78">
        <f t="shared" si="16"/>
        <v>0</v>
      </c>
      <c r="M61" s="78">
        <f t="shared" si="16"/>
        <v>0</v>
      </c>
      <c r="N61" s="78">
        <f t="shared" ref="N61" si="17">SUM(B61:M61)</f>
        <v>0</v>
      </c>
    </row>
    <row r="62" spans="1:15" x14ac:dyDescent="0.25">
      <c r="A62" s="65"/>
      <c r="B62" s="65"/>
      <c r="C62" s="65"/>
      <c r="D62" s="65"/>
      <c r="E62" s="65"/>
      <c r="F62" s="65"/>
      <c r="G62" s="65"/>
      <c r="H62" s="65"/>
      <c r="I62" s="65"/>
      <c r="J62" s="65"/>
      <c r="K62" s="65"/>
      <c r="L62" s="65"/>
      <c r="M62" s="65"/>
      <c r="N62" s="65"/>
    </row>
    <row r="63" spans="1:15" x14ac:dyDescent="0.25">
      <c r="A63" s="122" t="s">
        <v>55</v>
      </c>
      <c r="B63" s="122"/>
      <c r="C63" s="122"/>
      <c r="D63" s="122"/>
      <c r="E63" s="122"/>
      <c r="F63" s="122"/>
      <c r="G63" s="122"/>
      <c r="H63" s="122"/>
      <c r="I63" s="122"/>
      <c r="J63" s="122"/>
      <c r="K63" s="122"/>
      <c r="L63" s="122"/>
      <c r="M63" s="122"/>
      <c r="N63" s="122"/>
    </row>
    <row r="64" spans="1:15" x14ac:dyDescent="0.25">
      <c r="A64" s="104" t="s">
        <v>201</v>
      </c>
      <c r="B64" s="101">
        <v>0</v>
      </c>
      <c r="C64" s="201">
        <v>0</v>
      </c>
      <c r="D64" s="201">
        <v>0</v>
      </c>
      <c r="E64" s="201">
        <v>0</v>
      </c>
      <c r="F64" s="201">
        <v>0</v>
      </c>
      <c r="G64" s="201">
        <v>0</v>
      </c>
      <c r="H64" s="201">
        <v>0</v>
      </c>
      <c r="I64" s="201">
        <v>0</v>
      </c>
      <c r="J64" s="201">
        <v>0</v>
      </c>
      <c r="K64" s="201">
        <v>0</v>
      </c>
      <c r="L64" s="201">
        <v>0</v>
      </c>
      <c r="M64" s="201">
        <v>0</v>
      </c>
      <c r="N64">
        <f t="shared" ref="N64" si="18">SUM(B64:M64)</f>
        <v>0</v>
      </c>
    </row>
    <row r="65" spans="1:14" x14ac:dyDescent="0.25">
      <c r="A65" s="104" t="s">
        <v>202</v>
      </c>
      <c r="B65" s="101">
        <v>0</v>
      </c>
      <c r="C65" s="201">
        <v>0</v>
      </c>
      <c r="D65" s="201">
        <v>0</v>
      </c>
      <c r="E65" s="201">
        <v>0</v>
      </c>
      <c r="F65" s="201">
        <v>0</v>
      </c>
      <c r="G65" s="201">
        <v>0</v>
      </c>
      <c r="H65" s="201">
        <v>0</v>
      </c>
      <c r="I65" s="201">
        <v>0</v>
      </c>
      <c r="J65" s="201">
        <v>0</v>
      </c>
      <c r="K65" s="201">
        <v>0</v>
      </c>
      <c r="L65" s="201">
        <v>0</v>
      </c>
      <c r="M65" s="201">
        <v>0</v>
      </c>
      <c r="N65" s="101"/>
    </row>
    <row r="66" spans="1:14" x14ac:dyDescent="0.25">
      <c r="A66" s="79" t="s">
        <v>205</v>
      </c>
      <c r="B66" s="78">
        <f t="shared" ref="B66:H66" si="19">B64*B65</f>
        <v>0</v>
      </c>
      <c r="C66" s="78">
        <f t="shared" si="19"/>
        <v>0</v>
      </c>
      <c r="D66" s="78">
        <f t="shared" si="19"/>
        <v>0</v>
      </c>
      <c r="E66" s="78">
        <f t="shared" si="19"/>
        <v>0</v>
      </c>
      <c r="F66" s="78">
        <f t="shared" si="19"/>
        <v>0</v>
      </c>
      <c r="G66" s="78">
        <f t="shared" si="19"/>
        <v>0</v>
      </c>
      <c r="H66" s="78">
        <f t="shared" si="19"/>
        <v>0</v>
      </c>
      <c r="I66" s="78">
        <f>I64*I65</f>
        <v>0</v>
      </c>
      <c r="J66" s="78">
        <f t="shared" ref="J66:M66" si="20">J64*J65</f>
        <v>0</v>
      </c>
      <c r="K66" s="78">
        <f t="shared" si="20"/>
        <v>0</v>
      </c>
      <c r="L66" s="78">
        <f t="shared" si="20"/>
        <v>0</v>
      </c>
      <c r="M66" s="78">
        <f t="shared" si="20"/>
        <v>0</v>
      </c>
      <c r="N66" s="78">
        <f t="shared" ref="N66" si="21">SUM(B66:M66)</f>
        <v>0</v>
      </c>
    </row>
    <row r="67" spans="1:14" x14ac:dyDescent="0.25">
      <c r="A67" s="65"/>
      <c r="B67" s="65"/>
      <c r="C67" s="65"/>
      <c r="D67" s="65"/>
      <c r="E67" s="65"/>
      <c r="F67" s="65"/>
      <c r="G67" s="65"/>
      <c r="H67" s="65"/>
      <c r="I67" s="65"/>
      <c r="J67" s="65"/>
      <c r="K67" s="65"/>
      <c r="L67" s="65"/>
      <c r="M67" s="65"/>
      <c r="N67" s="65"/>
    </row>
    <row r="68" spans="1:14" x14ac:dyDescent="0.25">
      <c r="A68" s="122" t="s">
        <v>56</v>
      </c>
      <c r="B68" s="122"/>
      <c r="C68" s="122"/>
      <c r="D68" s="122"/>
      <c r="E68" s="122"/>
      <c r="F68" s="122"/>
      <c r="G68" s="122"/>
      <c r="H68" s="122"/>
      <c r="I68" s="122"/>
      <c r="J68" s="122"/>
      <c r="K68" s="122"/>
      <c r="L68" s="122"/>
      <c r="M68" s="122"/>
      <c r="N68" s="122"/>
    </row>
    <row r="69" spans="1:14" x14ac:dyDescent="0.25">
      <c r="A69" s="104" t="s">
        <v>201</v>
      </c>
      <c r="B69" s="201">
        <v>0</v>
      </c>
      <c r="C69" s="201">
        <v>0</v>
      </c>
      <c r="D69" s="201">
        <v>0</v>
      </c>
      <c r="E69" s="201">
        <v>0</v>
      </c>
      <c r="F69" s="201">
        <v>0</v>
      </c>
      <c r="G69" s="201">
        <v>0</v>
      </c>
      <c r="H69" s="201">
        <v>0</v>
      </c>
      <c r="I69" s="201">
        <v>0</v>
      </c>
      <c r="J69" s="201">
        <v>0</v>
      </c>
      <c r="K69" s="201">
        <v>0</v>
      </c>
      <c r="L69" s="201">
        <v>0</v>
      </c>
      <c r="M69" s="201">
        <v>0</v>
      </c>
      <c r="N69">
        <f t="shared" ref="N69" si="22">SUM(B69:M69)</f>
        <v>0</v>
      </c>
    </row>
    <row r="70" spans="1:14" x14ac:dyDescent="0.25">
      <c r="A70" s="104" t="s">
        <v>202</v>
      </c>
      <c r="B70" s="201">
        <v>0</v>
      </c>
      <c r="C70" s="201">
        <v>0</v>
      </c>
      <c r="D70" s="201">
        <v>0</v>
      </c>
      <c r="E70" s="201">
        <v>0</v>
      </c>
      <c r="F70" s="201">
        <v>0</v>
      </c>
      <c r="G70" s="201">
        <v>0</v>
      </c>
      <c r="H70" s="201">
        <v>0</v>
      </c>
      <c r="I70" s="201">
        <v>0</v>
      </c>
      <c r="J70" s="201">
        <v>0</v>
      </c>
      <c r="K70" s="201">
        <v>0</v>
      </c>
      <c r="L70" s="201">
        <v>0</v>
      </c>
      <c r="M70" s="201">
        <v>0</v>
      </c>
      <c r="N70" s="101"/>
    </row>
    <row r="71" spans="1:14" x14ac:dyDescent="0.25">
      <c r="A71" s="79" t="s">
        <v>206</v>
      </c>
      <c r="B71" s="78">
        <f t="shared" ref="B71:H71" si="23">B69*B70</f>
        <v>0</v>
      </c>
      <c r="C71" s="78">
        <f t="shared" si="23"/>
        <v>0</v>
      </c>
      <c r="D71" s="78">
        <f t="shared" si="23"/>
        <v>0</v>
      </c>
      <c r="E71" s="78">
        <f t="shared" si="23"/>
        <v>0</v>
      </c>
      <c r="F71" s="78">
        <f t="shared" si="23"/>
        <v>0</v>
      </c>
      <c r="G71" s="78">
        <f t="shared" si="23"/>
        <v>0</v>
      </c>
      <c r="H71" s="78">
        <f t="shared" si="23"/>
        <v>0</v>
      </c>
      <c r="I71" s="78">
        <f>I69*I70</f>
        <v>0</v>
      </c>
      <c r="J71" s="78">
        <f t="shared" ref="J71:M71" si="24">J69*J70</f>
        <v>0</v>
      </c>
      <c r="K71" s="78">
        <f t="shared" si="24"/>
        <v>0</v>
      </c>
      <c r="L71" s="78">
        <f t="shared" si="24"/>
        <v>0</v>
      </c>
      <c r="M71" s="78">
        <f t="shared" si="24"/>
        <v>0</v>
      </c>
      <c r="N71" s="78">
        <f t="shared" ref="N71" si="25">SUM(B71:M71)</f>
        <v>0</v>
      </c>
    </row>
    <row r="72" spans="1:14" x14ac:dyDescent="0.25">
      <c r="A72" s="65"/>
      <c r="B72" s="65"/>
      <c r="C72" s="65"/>
      <c r="D72" s="65"/>
      <c r="E72" s="65"/>
      <c r="F72" s="65"/>
      <c r="G72" s="65"/>
      <c r="H72" s="65"/>
      <c r="I72" s="65"/>
      <c r="J72" s="65"/>
      <c r="K72" s="65"/>
      <c r="L72" s="65"/>
      <c r="M72" s="65"/>
      <c r="N72" s="65"/>
    </row>
    <row r="73" spans="1:14" x14ac:dyDescent="0.25">
      <c r="A73" s="122" t="s">
        <v>57</v>
      </c>
      <c r="B73" s="122"/>
      <c r="C73" s="122"/>
      <c r="D73" s="122"/>
      <c r="E73" s="122"/>
      <c r="F73" s="122"/>
      <c r="G73" s="122"/>
      <c r="H73" s="122"/>
      <c r="I73" s="122"/>
      <c r="J73" s="122"/>
      <c r="K73" s="122"/>
      <c r="L73" s="122"/>
      <c r="M73" s="122"/>
      <c r="N73" s="122"/>
    </row>
    <row r="74" spans="1:14" x14ac:dyDescent="0.25">
      <c r="A74" s="104" t="s">
        <v>201</v>
      </c>
      <c r="B74" s="201">
        <v>0</v>
      </c>
      <c r="C74" s="201">
        <v>0</v>
      </c>
      <c r="D74" s="201">
        <v>0</v>
      </c>
      <c r="E74" s="201">
        <v>0</v>
      </c>
      <c r="F74" s="201">
        <v>0</v>
      </c>
      <c r="G74" s="201">
        <v>0</v>
      </c>
      <c r="H74" s="201">
        <v>0</v>
      </c>
      <c r="I74" s="201">
        <v>0</v>
      </c>
      <c r="J74" s="201">
        <v>0</v>
      </c>
      <c r="K74" s="201">
        <v>0</v>
      </c>
      <c r="L74" s="201">
        <v>0</v>
      </c>
      <c r="M74" s="201">
        <v>0</v>
      </c>
      <c r="N74">
        <f t="shared" ref="N74" si="26">SUM(B74:M74)</f>
        <v>0</v>
      </c>
    </row>
    <row r="75" spans="1:14" x14ac:dyDescent="0.25">
      <c r="A75" s="104" t="s">
        <v>202</v>
      </c>
      <c r="B75" s="201">
        <v>0</v>
      </c>
      <c r="C75" s="201">
        <v>0</v>
      </c>
      <c r="D75" s="201">
        <v>0</v>
      </c>
      <c r="E75" s="201">
        <v>0</v>
      </c>
      <c r="F75" s="201">
        <v>0</v>
      </c>
      <c r="G75" s="201">
        <v>0</v>
      </c>
      <c r="H75" s="201">
        <v>0</v>
      </c>
      <c r="I75" s="201">
        <v>0</v>
      </c>
      <c r="J75" s="201">
        <v>0</v>
      </c>
      <c r="K75" s="201">
        <v>0</v>
      </c>
      <c r="L75" s="201">
        <v>0</v>
      </c>
      <c r="M75" s="201">
        <v>0</v>
      </c>
      <c r="N75" s="101"/>
    </row>
    <row r="76" spans="1:14" x14ac:dyDescent="0.25">
      <c r="A76" s="79" t="s">
        <v>210</v>
      </c>
      <c r="B76" s="78">
        <f t="shared" ref="B76:H76" si="27">B74*B75</f>
        <v>0</v>
      </c>
      <c r="C76" s="78">
        <f t="shared" si="27"/>
        <v>0</v>
      </c>
      <c r="D76" s="78">
        <f t="shared" si="27"/>
        <v>0</v>
      </c>
      <c r="E76" s="78">
        <f t="shared" si="27"/>
        <v>0</v>
      </c>
      <c r="F76" s="78">
        <f t="shared" si="27"/>
        <v>0</v>
      </c>
      <c r="G76" s="78">
        <f t="shared" si="27"/>
        <v>0</v>
      </c>
      <c r="H76" s="78">
        <f t="shared" si="27"/>
        <v>0</v>
      </c>
      <c r="I76" s="78">
        <f>I74*I75</f>
        <v>0</v>
      </c>
      <c r="J76" s="78">
        <f t="shared" ref="J76:M76" si="28">J74*J75</f>
        <v>0</v>
      </c>
      <c r="K76" s="78">
        <f t="shared" si="28"/>
        <v>0</v>
      </c>
      <c r="L76" s="78">
        <f t="shared" si="28"/>
        <v>0</v>
      </c>
      <c r="M76" s="78">
        <f t="shared" si="28"/>
        <v>0</v>
      </c>
      <c r="N76" s="78">
        <f t="shared" ref="N76" si="29">SUM(B76:M76)</f>
        <v>0</v>
      </c>
    </row>
  </sheetData>
  <sheetProtection selectLockedCells="1"/>
  <pageMargins left="0.70866141732283472" right="0.70866141732283472" top="0.43307086614173229" bottom="0.51181102362204722" header="0.31496062992125984" footer="0.31496062992125984"/>
  <pageSetup paperSize="9" scale="6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16</vt:i4>
      </vt:variant>
    </vt:vector>
  </HeadingPairs>
  <TitlesOfParts>
    <vt:vector size="31" baseType="lpstr">
      <vt:lpstr>HAFTUNGSAUSSCHLUSS </vt:lpstr>
      <vt:lpstr>Einstellungen</vt:lpstr>
      <vt:lpstr>Abschreibungen</vt:lpstr>
      <vt:lpstr>Privater Finanzbedarf</vt:lpstr>
      <vt:lpstr>Kapitalbedarf</vt:lpstr>
      <vt:lpstr>Finanzierung</vt:lpstr>
      <vt:lpstr>Rentabilität - Rumpfjahr</vt:lpstr>
      <vt:lpstr>Rentabilität - 1. Jahr</vt:lpstr>
      <vt:lpstr>Rentabilität - Jahr 2</vt:lpstr>
      <vt:lpstr>Rentabilität - Übersicht</vt:lpstr>
      <vt:lpstr>Liquidität - Rumpfgeschäftsjahr</vt:lpstr>
      <vt:lpstr>Liquidität - 1. Jahr</vt:lpstr>
      <vt:lpstr>Liquidität - 2. Jahr</vt:lpstr>
      <vt:lpstr>Rentabilität - 3. Jahr</vt:lpstr>
      <vt:lpstr>Liquidität - 3. Jahr</vt:lpstr>
      <vt:lpstr>_J1</vt:lpstr>
      <vt:lpstr>_J2</vt:lpstr>
      <vt:lpstr>_J3</vt:lpstr>
      <vt:lpstr>_Name</vt:lpstr>
      <vt:lpstr>_Tilgung</vt:lpstr>
      <vt:lpstr>Finanzierung!Druckbereich</vt:lpstr>
      <vt:lpstr>Kapitalbedarf!Druckbereich</vt:lpstr>
      <vt:lpstr>'Liquidität - 1. Jahr'!Druckbereich</vt:lpstr>
      <vt:lpstr>'Liquidität - 2. Jahr'!Druckbereich</vt:lpstr>
      <vt:lpstr>'Liquidität - Rumpfgeschäftsjahr'!Druckbereich</vt:lpstr>
      <vt:lpstr>'Privater Finanzbedarf'!Druckbereich</vt:lpstr>
      <vt:lpstr>'Rentabilität - 1. Jahr'!Druckbereich</vt:lpstr>
      <vt:lpstr>'Rentabilität - Jahr 2'!Druckbereich</vt:lpstr>
      <vt:lpstr>'Rentabilität - Rumpfjahr'!Druckbereich</vt:lpstr>
      <vt:lpstr>'Rentabilität - Übersicht'!Druckbereich</vt:lpstr>
      <vt:lpstr>Kapitalbedarf!Drucktitel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Finanzplan fachkundige Stellungnahme</dc:title>
  <dc:subject>Vorlage Finanzplan</dc:subject>
  <dc:creator>Reinhard Dipl. -Kfm. Betriebsberater Strempel</dc:creator>
  <dc:description>Vorlage für einen Finanzpaln zur Beantragung eines Gründungszzuschusses.</dc:description>
  <cp:lastModifiedBy>Reinhard Strempel</cp:lastModifiedBy>
  <cp:lastPrinted>2026-03-15T14:20:24Z</cp:lastPrinted>
  <dcterms:created xsi:type="dcterms:W3CDTF">2019-12-08T17:06:39Z</dcterms:created>
  <dcterms:modified xsi:type="dcterms:W3CDTF">2026-03-15T15:27:12Z</dcterms:modified>
  <cp:category>Vorlage</cp:category>
</cp:coreProperties>
</file>